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2. Gestión de Planificación\8. Planificación 2022\LOTAIP\1 Enero\Anexos\ANEXOS\"/>
    </mc:Choice>
  </mc:AlternateContent>
  <xr:revisionPtr revIDLastSave="0" documentId="13_ncr:1_{D366DDE2-D1E0-4E04-86CF-18DA60065176}" xr6:coauthVersionLast="47" xr6:coauthVersionMax="47" xr10:uidLastSave="{00000000-0000-0000-0000-000000000000}"/>
  <bookViews>
    <workbookView xWindow="-120" yWindow="-120" windowWidth="20730" windowHeight="11160" tabRatio="554" firstSheet="1" activeTab="1" xr2:uid="{00000000-000D-0000-FFFF-FFFF00000000}"/>
  </bookViews>
  <sheets>
    <sheet name="Ítems Presupuestarios" sheetId="2" state="hidden" r:id="rId1"/>
    <sheet name="POA INVERSIÓN 2022" sheetId="6" r:id="rId2"/>
    <sheet name="Certificación POA 78" sheetId="8" state="hidden" r:id="rId3"/>
    <sheet name="Certificación POA 73" sheetId="13" state="hidden" r:id="rId4"/>
    <sheet name="C.POA" sheetId="7" state="hidden" r:id="rId5"/>
  </sheets>
  <definedNames>
    <definedName name="_xlnm._FilterDatabase" localSheetId="2" hidden="1">'Certificación POA 78'!$B$1:$K$284</definedName>
    <definedName name="_xlnm._FilterDatabase" localSheetId="1" hidden="1">'POA INVERSIÓN 2022'!$A$4:$BU$357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2" i="6" l="1"/>
  <c r="AH19" i="6"/>
  <c r="AE19" i="6"/>
  <c r="AB19" i="6"/>
  <c r="BJ70" i="6"/>
  <c r="BI70" i="6"/>
  <c r="X70" i="6"/>
  <c r="V70" i="6"/>
  <c r="BK70" i="6" l="1"/>
  <c r="BT70" i="6"/>
  <c r="BO61" i="6"/>
  <c r="BO62" i="6"/>
  <c r="BO63" i="6"/>
  <c r="AH60" i="6"/>
  <c r="AK60" i="6"/>
  <c r="BJ62" i="6"/>
  <c r="BI62" i="6"/>
  <c r="BT62" i="6" s="1"/>
  <c r="X62" i="6"/>
  <c r="V62" i="6"/>
  <c r="X61" i="6"/>
  <c r="V61" i="6"/>
  <c r="AK64" i="6"/>
  <c r="BF60" i="6"/>
  <c r="BC60" i="6"/>
  <c r="AZ60" i="6"/>
  <c r="AW60" i="6"/>
  <c r="AT60" i="6"/>
  <c r="AQ60" i="6"/>
  <c r="AN60" i="6"/>
  <c r="AE60" i="6"/>
  <c r="BJ61" i="6"/>
  <c r="BI61" i="6"/>
  <c r="BT61" i="6" s="1"/>
  <c r="BK62" i="6" l="1"/>
  <c r="BK61" i="6"/>
  <c r="BJ71" i="6"/>
  <c r="BJ72" i="6"/>
  <c r="BJ73" i="6"/>
  <c r="BJ74" i="6"/>
  <c r="BJ75" i="6"/>
  <c r="BJ76" i="6"/>
  <c r="BJ77" i="6"/>
  <c r="BJ78" i="6"/>
  <c r="BJ79" i="6"/>
  <c r="BJ80" i="6"/>
  <c r="BJ81" i="6"/>
  <c r="BJ82" i="6"/>
  <c r="BJ83" i="6"/>
  <c r="BJ84" i="6"/>
  <c r="BJ85" i="6"/>
  <c r="BJ86" i="6"/>
  <c r="BJ87" i="6"/>
  <c r="BJ88" i="6"/>
  <c r="BJ89" i="6"/>
  <c r="BJ90" i="6"/>
  <c r="BJ91" i="6"/>
  <c r="BJ92" i="6"/>
  <c r="BJ93" i="6"/>
  <c r="BJ94" i="6"/>
  <c r="BJ95" i="6"/>
  <c r="BJ96" i="6"/>
  <c r="BJ97" i="6"/>
  <c r="BJ98" i="6"/>
  <c r="BJ99" i="6"/>
  <c r="BJ100" i="6"/>
  <c r="BJ101" i="6"/>
  <c r="BJ102" i="6"/>
  <c r="BJ103" i="6"/>
  <c r="BJ104" i="6"/>
  <c r="BJ105" i="6"/>
  <c r="BJ106" i="6"/>
  <c r="BJ107" i="6"/>
  <c r="BJ108" i="6"/>
  <c r="BJ109" i="6"/>
  <c r="BJ110" i="6"/>
  <c r="BJ111" i="6"/>
  <c r="BJ112" i="6"/>
  <c r="BJ113" i="6"/>
  <c r="BJ114" i="6"/>
  <c r="BJ115" i="6"/>
  <c r="BJ116" i="6"/>
  <c r="BJ117" i="6"/>
  <c r="BJ118" i="6"/>
  <c r="BJ119" i="6"/>
  <c r="BJ120" i="6"/>
  <c r="BJ121" i="6"/>
  <c r="BJ122" i="6"/>
  <c r="BJ123" i="6"/>
  <c r="BJ124" i="6"/>
  <c r="BJ125" i="6"/>
  <c r="BJ126" i="6"/>
  <c r="BJ127" i="6"/>
  <c r="BJ128" i="6"/>
  <c r="BJ129" i="6"/>
  <c r="BJ130" i="6"/>
  <c r="BJ131" i="6"/>
  <c r="BJ132" i="6"/>
  <c r="BJ133" i="6"/>
  <c r="BJ134" i="6"/>
  <c r="BJ135" i="6"/>
  <c r="BJ136" i="6"/>
  <c r="BJ137" i="6"/>
  <c r="BJ138" i="6"/>
  <c r="BJ139" i="6"/>
  <c r="BJ140" i="6"/>
  <c r="BJ141" i="6"/>
  <c r="BJ142" i="6"/>
  <c r="BJ143" i="6"/>
  <c r="BJ144" i="6"/>
  <c r="BJ145" i="6"/>
  <c r="BJ146" i="6"/>
  <c r="BJ147" i="6"/>
  <c r="BJ148" i="6"/>
  <c r="BJ149" i="6"/>
  <c r="BJ150" i="6"/>
  <c r="BJ151" i="6"/>
  <c r="BJ152" i="6"/>
  <c r="BJ153" i="6"/>
  <c r="BJ154" i="6"/>
  <c r="BJ155" i="6"/>
  <c r="BJ156" i="6"/>
  <c r="BJ157" i="6"/>
  <c r="BJ158" i="6"/>
  <c r="BJ159" i="6"/>
  <c r="BJ160" i="6"/>
  <c r="BJ161" i="6"/>
  <c r="BJ162" i="6"/>
  <c r="BJ163" i="6"/>
  <c r="BJ164" i="6"/>
  <c r="BJ165" i="6"/>
  <c r="BJ166" i="6"/>
  <c r="BJ167" i="6"/>
  <c r="BJ168" i="6"/>
  <c r="BJ169" i="6"/>
  <c r="BJ170" i="6"/>
  <c r="BJ171" i="6"/>
  <c r="BJ172" i="6"/>
  <c r="BJ173" i="6"/>
  <c r="BJ174" i="6"/>
  <c r="BJ175" i="6"/>
  <c r="BJ176" i="6"/>
  <c r="BJ177" i="6"/>
  <c r="BJ178" i="6"/>
  <c r="BJ179" i="6"/>
  <c r="BJ180" i="6"/>
  <c r="BJ181" i="6"/>
  <c r="BJ182" i="6"/>
  <c r="BJ183" i="6"/>
  <c r="BJ184" i="6"/>
  <c r="BJ185" i="6"/>
  <c r="BJ186" i="6"/>
  <c r="BJ187" i="6"/>
  <c r="BJ188" i="6"/>
  <c r="BJ189" i="6"/>
  <c r="BJ190" i="6"/>
  <c r="BJ191" i="6"/>
  <c r="BJ192" i="6"/>
  <c r="BJ193" i="6"/>
  <c r="BJ194" i="6"/>
  <c r="BJ195" i="6"/>
  <c r="BJ196" i="6"/>
  <c r="BJ197" i="6"/>
  <c r="BJ198" i="6"/>
  <c r="BJ199" i="6"/>
  <c r="BJ200" i="6"/>
  <c r="BJ201" i="6"/>
  <c r="BJ202" i="6"/>
  <c r="BJ203" i="6"/>
  <c r="BJ204" i="6"/>
  <c r="BJ205" i="6"/>
  <c r="BJ206" i="6"/>
  <c r="BJ207" i="6"/>
  <c r="BJ208" i="6"/>
  <c r="BJ209" i="6"/>
  <c r="BJ210" i="6"/>
  <c r="BJ211" i="6"/>
  <c r="BJ212" i="6"/>
  <c r="BJ213" i="6"/>
  <c r="BJ214" i="6"/>
  <c r="BJ215" i="6"/>
  <c r="BJ216" i="6"/>
  <c r="BJ217" i="6"/>
  <c r="BJ218" i="6"/>
  <c r="BJ219" i="6"/>
  <c r="BJ220" i="6"/>
  <c r="BJ221" i="6"/>
  <c r="BJ222" i="6"/>
  <c r="BJ223" i="6"/>
  <c r="BJ224" i="6"/>
  <c r="BJ225" i="6"/>
  <c r="BJ226" i="6"/>
  <c r="BJ227" i="6"/>
  <c r="BJ228" i="6"/>
  <c r="BJ229" i="6"/>
  <c r="BJ230" i="6"/>
  <c r="BJ231" i="6"/>
  <c r="BJ232" i="6"/>
  <c r="BJ233" i="6"/>
  <c r="BJ234" i="6"/>
  <c r="BJ235" i="6"/>
  <c r="BJ236" i="6"/>
  <c r="BJ237" i="6"/>
  <c r="BJ238" i="6"/>
  <c r="BJ239" i="6"/>
  <c r="BJ240" i="6"/>
  <c r="BJ241" i="6"/>
  <c r="BJ242" i="6"/>
  <c r="BJ243" i="6"/>
  <c r="BJ244" i="6"/>
  <c r="BJ245" i="6"/>
  <c r="BJ246" i="6"/>
  <c r="BJ247" i="6"/>
  <c r="BJ248" i="6"/>
  <c r="BJ249" i="6"/>
  <c r="BJ250" i="6"/>
  <c r="BJ251" i="6"/>
  <c r="BJ252" i="6"/>
  <c r="BJ253" i="6"/>
  <c r="BJ254" i="6"/>
  <c r="BJ255" i="6"/>
  <c r="BJ256" i="6"/>
  <c r="BJ257" i="6"/>
  <c r="BJ258" i="6"/>
  <c r="BJ259" i="6"/>
  <c r="BJ260" i="6"/>
  <c r="BJ261" i="6"/>
  <c r="BJ262" i="6"/>
  <c r="BJ263" i="6"/>
  <c r="BJ264" i="6"/>
  <c r="BJ265" i="6"/>
  <c r="BJ266" i="6"/>
  <c r="BJ267" i="6"/>
  <c r="BJ268" i="6"/>
  <c r="BJ269" i="6"/>
  <c r="BJ270" i="6"/>
  <c r="BJ271" i="6"/>
  <c r="BJ272" i="6"/>
  <c r="BJ273" i="6"/>
  <c r="BJ274" i="6"/>
  <c r="BJ275" i="6"/>
  <c r="BJ276" i="6"/>
  <c r="BJ277" i="6"/>
  <c r="BJ278" i="6"/>
  <c r="BJ279" i="6"/>
  <c r="BJ280" i="6"/>
  <c r="BJ281" i="6"/>
  <c r="BJ282" i="6"/>
  <c r="BJ283" i="6"/>
  <c r="BJ284" i="6"/>
  <c r="BJ285" i="6"/>
  <c r="BJ286" i="6"/>
  <c r="BJ287" i="6"/>
  <c r="BJ288" i="6"/>
  <c r="BJ289" i="6"/>
  <c r="BJ290" i="6"/>
  <c r="BJ291" i="6"/>
  <c r="BJ292" i="6"/>
  <c r="BJ293" i="6"/>
  <c r="BJ294" i="6"/>
  <c r="BJ295" i="6"/>
  <c r="BJ296" i="6"/>
  <c r="BJ297" i="6"/>
  <c r="BJ298" i="6"/>
  <c r="BJ299" i="6"/>
  <c r="BJ300" i="6"/>
  <c r="BJ301" i="6"/>
  <c r="BJ302" i="6"/>
  <c r="BJ303" i="6"/>
  <c r="BJ304" i="6"/>
  <c r="BJ305" i="6"/>
  <c r="BJ306" i="6"/>
  <c r="BJ307" i="6"/>
  <c r="BJ308" i="6"/>
  <c r="BJ309" i="6"/>
  <c r="BJ310" i="6"/>
  <c r="BJ311" i="6"/>
  <c r="BJ312" i="6"/>
  <c r="BJ313" i="6"/>
  <c r="BJ314" i="6"/>
  <c r="BJ315" i="6"/>
  <c r="BJ316" i="6"/>
  <c r="BJ317" i="6"/>
  <c r="BJ318" i="6"/>
  <c r="BJ319" i="6"/>
  <c r="BJ320" i="6"/>
  <c r="BJ321" i="6"/>
  <c r="BJ322" i="6"/>
  <c r="BJ323" i="6"/>
  <c r="BJ324" i="6"/>
  <c r="BJ325" i="6"/>
  <c r="BJ326" i="6"/>
  <c r="BJ327" i="6"/>
  <c r="BJ328" i="6"/>
  <c r="BJ329" i="6"/>
  <c r="BJ330" i="6"/>
  <c r="BJ331" i="6"/>
  <c r="BJ332" i="6"/>
  <c r="BJ333" i="6"/>
  <c r="BJ334" i="6"/>
  <c r="BJ335" i="6"/>
  <c r="BJ336" i="6"/>
  <c r="BJ337" i="6"/>
  <c r="BJ338" i="6"/>
  <c r="BJ339" i="6"/>
  <c r="BJ340" i="6"/>
  <c r="BJ341" i="6"/>
  <c r="BJ342" i="6"/>
  <c r="BJ343" i="6"/>
  <c r="BJ344" i="6"/>
  <c r="BJ345" i="6"/>
  <c r="BJ346" i="6"/>
  <c r="BJ347" i="6"/>
  <c r="BJ348" i="6"/>
  <c r="BJ349" i="6"/>
  <c r="BJ350" i="6"/>
  <c r="BJ351" i="6"/>
  <c r="BJ352" i="6"/>
  <c r="BJ353" i="6"/>
  <c r="BJ354" i="6"/>
  <c r="BJ355" i="6"/>
  <c r="BJ356" i="6"/>
  <c r="K284" i="8"/>
  <c r="L65" i="8" l="1"/>
  <c r="AB9" i="6"/>
  <c r="BI9" i="6" s="1"/>
  <c r="AB7" i="6"/>
  <c r="BI7" i="6" s="1"/>
  <c r="AB5" i="6"/>
  <c r="AB35" i="6"/>
  <c r="BI35" i="6" s="1"/>
  <c r="BT35" i="6" s="1"/>
  <c r="AB33" i="6"/>
  <c r="BI33" i="6" s="1"/>
  <c r="BT33" i="6" s="1"/>
  <c r="AB31" i="6"/>
  <c r="BI31" i="6" s="1"/>
  <c r="BT31" i="6" s="1"/>
  <c r="AB29" i="6"/>
  <c r="BI29" i="6" s="1"/>
  <c r="BT29" i="6" s="1"/>
  <c r="AB27" i="6"/>
  <c r="AB25" i="6"/>
  <c r="BI25" i="6" s="1"/>
  <c r="AB23" i="6"/>
  <c r="BI23" i="6" s="1"/>
  <c r="AE22" i="6"/>
  <c r="AB22" i="6"/>
  <c r="AD22" i="6" s="1"/>
  <c r="AB21" i="6"/>
  <c r="BI21" i="6" s="1"/>
  <c r="BT21" i="6" s="1"/>
  <c r="AB20" i="6"/>
  <c r="BI20" i="6" s="1"/>
  <c r="BT20" i="6" s="1"/>
  <c r="AB17" i="6"/>
  <c r="BI17" i="6" s="1"/>
  <c r="AB15" i="6"/>
  <c r="AB13" i="6"/>
  <c r="BI13" i="6" s="1"/>
  <c r="BT13" i="6" s="1"/>
  <c r="AB11" i="6"/>
  <c r="BI11" i="6" s="1"/>
  <c r="BT11" i="6" s="1"/>
  <c r="BJ6" i="6"/>
  <c r="BJ7" i="6"/>
  <c r="BJ8" i="6"/>
  <c r="BJ9" i="6"/>
  <c r="BJ10" i="6"/>
  <c r="BJ11" i="6"/>
  <c r="BJ12" i="6"/>
  <c r="BJ13" i="6"/>
  <c r="BJ14" i="6"/>
  <c r="BJ15" i="6"/>
  <c r="BJ16" i="6"/>
  <c r="BJ17" i="6"/>
  <c r="BJ18" i="6"/>
  <c r="BJ19" i="6"/>
  <c r="BJ20" i="6"/>
  <c r="BJ21" i="6"/>
  <c r="BJ22" i="6"/>
  <c r="BJ23" i="6"/>
  <c r="BJ24" i="6"/>
  <c r="BJ25" i="6"/>
  <c r="BJ26" i="6"/>
  <c r="BJ27" i="6"/>
  <c r="BJ28" i="6"/>
  <c r="BJ29" i="6"/>
  <c r="BJ30" i="6"/>
  <c r="BJ31" i="6"/>
  <c r="BJ32" i="6"/>
  <c r="BJ33" i="6"/>
  <c r="BJ34" i="6"/>
  <c r="BJ35" i="6"/>
  <c r="BJ36" i="6"/>
  <c r="BJ37" i="6"/>
  <c r="BJ38" i="6"/>
  <c r="BJ39" i="6"/>
  <c r="BJ40" i="6"/>
  <c r="BJ41" i="6"/>
  <c r="BJ42" i="6"/>
  <c r="BJ43" i="6"/>
  <c r="BJ44" i="6"/>
  <c r="BJ45" i="6"/>
  <c r="BJ46" i="6"/>
  <c r="BJ47" i="6"/>
  <c r="BJ48" i="6"/>
  <c r="BJ49" i="6"/>
  <c r="BJ50" i="6"/>
  <c r="BJ51" i="6"/>
  <c r="BJ52" i="6"/>
  <c r="BJ53" i="6"/>
  <c r="BJ54" i="6"/>
  <c r="BJ55" i="6"/>
  <c r="BJ56" i="6"/>
  <c r="BJ57" i="6"/>
  <c r="BJ58" i="6"/>
  <c r="BJ59" i="6"/>
  <c r="BJ60" i="6"/>
  <c r="BJ63" i="6"/>
  <c r="BJ64" i="6"/>
  <c r="BJ65" i="6"/>
  <c r="BJ66" i="6"/>
  <c r="BJ67" i="6"/>
  <c r="BJ68" i="6"/>
  <c r="BJ69" i="6"/>
  <c r="BI6" i="6"/>
  <c r="BT6" i="6" s="1"/>
  <c r="BI8" i="6"/>
  <c r="BI10" i="6"/>
  <c r="BI12" i="6"/>
  <c r="BT12" i="6" s="1"/>
  <c r="BI14" i="6"/>
  <c r="BT14" i="6" s="1"/>
  <c r="BI15" i="6"/>
  <c r="BT15" i="6" s="1"/>
  <c r="BI16" i="6"/>
  <c r="BI18" i="6"/>
  <c r="BT18" i="6" s="1"/>
  <c r="BI19" i="6"/>
  <c r="BT19" i="6" s="1"/>
  <c r="BI24" i="6"/>
  <c r="BT24" i="6" s="1"/>
  <c r="BI26" i="6"/>
  <c r="BI27" i="6"/>
  <c r="BT27" i="6" s="1"/>
  <c r="BI28" i="6"/>
  <c r="BT28" i="6" s="1"/>
  <c r="BI30" i="6"/>
  <c r="BT30" i="6" s="1"/>
  <c r="BI32" i="6"/>
  <c r="BI34" i="6"/>
  <c r="BI36" i="6"/>
  <c r="BT36" i="6" s="1"/>
  <c r="BI37" i="6"/>
  <c r="BT37" i="6" s="1"/>
  <c r="BI38" i="6"/>
  <c r="BT38" i="6" s="1"/>
  <c r="BI39" i="6"/>
  <c r="BT39" i="6" s="1"/>
  <c r="BI40" i="6"/>
  <c r="BT40" i="6" s="1"/>
  <c r="BI41" i="6"/>
  <c r="BI42" i="6"/>
  <c r="BI43" i="6"/>
  <c r="BT43" i="6" s="1"/>
  <c r="BI44" i="6"/>
  <c r="BT44" i="6" s="1"/>
  <c r="BI45" i="6"/>
  <c r="BT45" i="6" s="1"/>
  <c r="BI46" i="6"/>
  <c r="BT46" i="6" s="1"/>
  <c r="BI47" i="6"/>
  <c r="BI48" i="6"/>
  <c r="BI49" i="6"/>
  <c r="BI50" i="6"/>
  <c r="BT50" i="6" s="1"/>
  <c r="BI51" i="6"/>
  <c r="BT51" i="6" s="1"/>
  <c r="BI52" i="6"/>
  <c r="BI53" i="6"/>
  <c r="BT53" i="6" s="1"/>
  <c r="BI54" i="6"/>
  <c r="BI55" i="6"/>
  <c r="BI56" i="6"/>
  <c r="BI57" i="6"/>
  <c r="BI58" i="6"/>
  <c r="BI59" i="6"/>
  <c r="BT59" i="6" s="1"/>
  <c r="BI60" i="6"/>
  <c r="BT60" i="6" s="1"/>
  <c r="BI63" i="6"/>
  <c r="BT63" i="6" s="1"/>
  <c r="BI64" i="6"/>
  <c r="BT64" i="6" s="1"/>
  <c r="BI65" i="6"/>
  <c r="BI66" i="6"/>
  <c r="BT66" i="6" s="1"/>
  <c r="BI67" i="6"/>
  <c r="BI68" i="6"/>
  <c r="BI69" i="6"/>
  <c r="BT69" i="6" s="1"/>
  <c r="BI71" i="6"/>
  <c r="BT71" i="6" s="1"/>
  <c r="BI72" i="6"/>
  <c r="BT72" i="6" s="1"/>
  <c r="BI73" i="6"/>
  <c r="BT73" i="6" s="1"/>
  <c r="BI74" i="6"/>
  <c r="BT74" i="6" s="1"/>
  <c r="BI75" i="6"/>
  <c r="BT75" i="6" s="1"/>
  <c r="BI76" i="6"/>
  <c r="BT76" i="6" s="1"/>
  <c r="BI77" i="6"/>
  <c r="BT77" i="6" s="1"/>
  <c r="BI78" i="6"/>
  <c r="BT78" i="6" s="1"/>
  <c r="BI79" i="6"/>
  <c r="BT79" i="6" s="1"/>
  <c r="BI80" i="6"/>
  <c r="BT80" i="6" s="1"/>
  <c r="BI81" i="6"/>
  <c r="BT81" i="6" s="1"/>
  <c r="BI82" i="6"/>
  <c r="BT82" i="6" s="1"/>
  <c r="BI83" i="6"/>
  <c r="BT83" i="6" s="1"/>
  <c r="BI84" i="6"/>
  <c r="BT84" i="6" s="1"/>
  <c r="BI85" i="6"/>
  <c r="BT85" i="6" s="1"/>
  <c r="BI86" i="6"/>
  <c r="BT86" i="6" s="1"/>
  <c r="BI87" i="6"/>
  <c r="BT87" i="6" s="1"/>
  <c r="BI88" i="6"/>
  <c r="BT88" i="6" s="1"/>
  <c r="BI89" i="6"/>
  <c r="BT89" i="6" s="1"/>
  <c r="BI90" i="6"/>
  <c r="BT90" i="6" s="1"/>
  <c r="BI91" i="6"/>
  <c r="BT91" i="6" s="1"/>
  <c r="BI92" i="6"/>
  <c r="BT92" i="6" s="1"/>
  <c r="BI93" i="6"/>
  <c r="BT93" i="6" s="1"/>
  <c r="BI94" i="6"/>
  <c r="BT94" i="6" s="1"/>
  <c r="BI95" i="6"/>
  <c r="BT95" i="6" s="1"/>
  <c r="BI96" i="6"/>
  <c r="BT96" i="6" s="1"/>
  <c r="BI97" i="6"/>
  <c r="BT97" i="6" s="1"/>
  <c r="BI98" i="6"/>
  <c r="BT98" i="6" s="1"/>
  <c r="BI99" i="6"/>
  <c r="BT99" i="6" s="1"/>
  <c r="BI100" i="6"/>
  <c r="BT100" i="6" s="1"/>
  <c r="BI101" i="6"/>
  <c r="BT101" i="6" s="1"/>
  <c r="BI102" i="6"/>
  <c r="BT102" i="6" s="1"/>
  <c r="BI103" i="6"/>
  <c r="BT103" i="6" s="1"/>
  <c r="BI104" i="6"/>
  <c r="BT104" i="6" s="1"/>
  <c r="BI105" i="6"/>
  <c r="BT105" i="6" s="1"/>
  <c r="BI106" i="6"/>
  <c r="BT106" i="6" s="1"/>
  <c r="BI107" i="6"/>
  <c r="BT107" i="6" s="1"/>
  <c r="BI108" i="6"/>
  <c r="BT108" i="6" s="1"/>
  <c r="BI109" i="6"/>
  <c r="BT109" i="6" s="1"/>
  <c r="BI110" i="6"/>
  <c r="BT110" i="6" s="1"/>
  <c r="BI111" i="6"/>
  <c r="BT111" i="6" s="1"/>
  <c r="BI112" i="6"/>
  <c r="BT112" i="6" s="1"/>
  <c r="BI113" i="6"/>
  <c r="BT113" i="6" s="1"/>
  <c r="BI114" i="6"/>
  <c r="BT114" i="6" s="1"/>
  <c r="BI115" i="6"/>
  <c r="BT115" i="6" s="1"/>
  <c r="BI116" i="6"/>
  <c r="BT116" i="6" s="1"/>
  <c r="BI117" i="6"/>
  <c r="BT117" i="6" s="1"/>
  <c r="BI118" i="6"/>
  <c r="BT118" i="6" s="1"/>
  <c r="BI119" i="6"/>
  <c r="BT119" i="6" s="1"/>
  <c r="BI120" i="6"/>
  <c r="BT120" i="6" s="1"/>
  <c r="BI121" i="6"/>
  <c r="BT121" i="6" s="1"/>
  <c r="BI122" i="6"/>
  <c r="BT122" i="6" s="1"/>
  <c r="BI123" i="6"/>
  <c r="BT123" i="6" s="1"/>
  <c r="BI124" i="6"/>
  <c r="BT124" i="6" s="1"/>
  <c r="BI125" i="6"/>
  <c r="BT125" i="6" s="1"/>
  <c r="BI126" i="6"/>
  <c r="BT126" i="6" s="1"/>
  <c r="BI127" i="6"/>
  <c r="BT127" i="6" s="1"/>
  <c r="BI128" i="6"/>
  <c r="BT128" i="6" s="1"/>
  <c r="BI129" i="6"/>
  <c r="BT129" i="6" s="1"/>
  <c r="BI130" i="6"/>
  <c r="BT130" i="6" s="1"/>
  <c r="BI131" i="6"/>
  <c r="BT131" i="6" s="1"/>
  <c r="BI132" i="6"/>
  <c r="BT132" i="6" s="1"/>
  <c r="BI133" i="6"/>
  <c r="BT133" i="6" s="1"/>
  <c r="BI134" i="6"/>
  <c r="BT134" i="6" s="1"/>
  <c r="BI135" i="6"/>
  <c r="BT135" i="6" s="1"/>
  <c r="BI136" i="6"/>
  <c r="BT136" i="6" s="1"/>
  <c r="BI137" i="6"/>
  <c r="BT137" i="6" s="1"/>
  <c r="BI138" i="6"/>
  <c r="BT138" i="6" s="1"/>
  <c r="BI139" i="6"/>
  <c r="BT139" i="6" s="1"/>
  <c r="BI140" i="6"/>
  <c r="BT140" i="6" s="1"/>
  <c r="BI141" i="6"/>
  <c r="BT141" i="6" s="1"/>
  <c r="BI142" i="6"/>
  <c r="BT142" i="6" s="1"/>
  <c r="BI143" i="6"/>
  <c r="BT143" i="6" s="1"/>
  <c r="BI144" i="6"/>
  <c r="BT144" i="6" s="1"/>
  <c r="BI145" i="6"/>
  <c r="BT145" i="6" s="1"/>
  <c r="BI146" i="6"/>
  <c r="BT146" i="6" s="1"/>
  <c r="BI147" i="6"/>
  <c r="BT147" i="6" s="1"/>
  <c r="BI148" i="6"/>
  <c r="BT148" i="6" s="1"/>
  <c r="BI149" i="6"/>
  <c r="BT149" i="6" s="1"/>
  <c r="BI150" i="6"/>
  <c r="BT150" i="6" s="1"/>
  <c r="BI151" i="6"/>
  <c r="BT151" i="6" s="1"/>
  <c r="BI152" i="6"/>
  <c r="BT152" i="6" s="1"/>
  <c r="BI153" i="6"/>
  <c r="BT153" i="6" s="1"/>
  <c r="BI154" i="6"/>
  <c r="BT154" i="6" s="1"/>
  <c r="BI155" i="6"/>
  <c r="BT155" i="6" s="1"/>
  <c r="BI156" i="6"/>
  <c r="BT156" i="6" s="1"/>
  <c r="BI157" i="6"/>
  <c r="BT157" i="6" s="1"/>
  <c r="BI158" i="6"/>
  <c r="BT158" i="6" s="1"/>
  <c r="BI159" i="6"/>
  <c r="BT159" i="6" s="1"/>
  <c r="BI160" i="6"/>
  <c r="BT160" i="6" s="1"/>
  <c r="BI161" i="6"/>
  <c r="BT161" i="6" s="1"/>
  <c r="BI162" i="6"/>
  <c r="BT162" i="6" s="1"/>
  <c r="BI163" i="6"/>
  <c r="BT163" i="6" s="1"/>
  <c r="BI164" i="6"/>
  <c r="BT164" i="6" s="1"/>
  <c r="BI165" i="6"/>
  <c r="BT165" i="6" s="1"/>
  <c r="BI166" i="6"/>
  <c r="BT166" i="6" s="1"/>
  <c r="BI167" i="6"/>
  <c r="BT167" i="6" s="1"/>
  <c r="BI168" i="6"/>
  <c r="BT168" i="6" s="1"/>
  <c r="BI169" i="6"/>
  <c r="BT169" i="6" s="1"/>
  <c r="BI170" i="6"/>
  <c r="BT170" i="6" s="1"/>
  <c r="BI171" i="6"/>
  <c r="BT171" i="6" s="1"/>
  <c r="BI172" i="6"/>
  <c r="BT172" i="6" s="1"/>
  <c r="BI173" i="6"/>
  <c r="BT173" i="6" s="1"/>
  <c r="BI174" i="6"/>
  <c r="BT174" i="6" s="1"/>
  <c r="BI175" i="6"/>
  <c r="BT175" i="6" s="1"/>
  <c r="BI176" i="6"/>
  <c r="BT176" i="6" s="1"/>
  <c r="BI177" i="6"/>
  <c r="BT177" i="6" s="1"/>
  <c r="BI178" i="6"/>
  <c r="BT178" i="6" s="1"/>
  <c r="BI179" i="6"/>
  <c r="BT179" i="6" s="1"/>
  <c r="BI180" i="6"/>
  <c r="BT180" i="6" s="1"/>
  <c r="BI181" i="6"/>
  <c r="BT181" i="6" s="1"/>
  <c r="BI182" i="6"/>
  <c r="BT182" i="6" s="1"/>
  <c r="BI183" i="6"/>
  <c r="BT183" i="6" s="1"/>
  <c r="BI184" i="6"/>
  <c r="BT184" i="6" s="1"/>
  <c r="BI185" i="6"/>
  <c r="BT185" i="6" s="1"/>
  <c r="BI186" i="6"/>
  <c r="BT186" i="6" s="1"/>
  <c r="BI187" i="6"/>
  <c r="BT187" i="6" s="1"/>
  <c r="BI188" i="6"/>
  <c r="BT188" i="6" s="1"/>
  <c r="BI189" i="6"/>
  <c r="BT189" i="6" s="1"/>
  <c r="BI190" i="6"/>
  <c r="BT190" i="6" s="1"/>
  <c r="BI191" i="6"/>
  <c r="BT191" i="6" s="1"/>
  <c r="BI192" i="6"/>
  <c r="BT192" i="6" s="1"/>
  <c r="BI193" i="6"/>
  <c r="BT193" i="6" s="1"/>
  <c r="BI194" i="6"/>
  <c r="BT194" i="6" s="1"/>
  <c r="BI195" i="6"/>
  <c r="BT195" i="6" s="1"/>
  <c r="BI196" i="6"/>
  <c r="BT196" i="6" s="1"/>
  <c r="BI197" i="6"/>
  <c r="BT197" i="6" s="1"/>
  <c r="BI198" i="6"/>
  <c r="BT198" i="6" s="1"/>
  <c r="BI199" i="6"/>
  <c r="BT199" i="6" s="1"/>
  <c r="BI200" i="6"/>
  <c r="BT200" i="6" s="1"/>
  <c r="BI201" i="6"/>
  <c r="BT201" i="6" s="1"/>
  <c r="BI202" i="6"/>
  <c r="BT202" i="6" s="1"/>
  <c r="BI203" i="6"/>
  <c r="BT203" i="6" s="1"/>
  <c r="BI204" i="6"/>
  <c r="BT204" i="6" s="1"/>
  <c r="BI205" i="6"/>
  <c r="BT205" i="6" s="1"/>
  <c r="BI206" i="6"/>
  <c r="BT206" i="6" s="1"/>
  <c r="BI207" i="6"/>
  <c r="BT207" i="6" s="1"/>
  <c r="BI208" i="6"/>
  <c r="BT208" i="6" s="1"/>
  <c r="BI209" i="6"/>
  <c r="BT209" i="6" s="1"/>
  <c r="BI210" i="6"/>
  <c r="BT210" i="6" s="1"/>
  <c r="BI211" i="6"/>
  <c r="BT211" i="6" s="1"/>
  <c r="BI212" i="6"/>
  <c r="BT212" i="6" s="1"/>
  <c r="BI213" i="6"/>
  <c r="BT213" i="6" s="1"/>
  <c r="BI214" i="6"/>
  <c r="BT214" i="6" s="1"/>
  <c r="BI215" i="6"/>
  <c r="BT215" i="6" s="1"/>
  <c r="BI216" i="6"/>
  <c r="BT216" i="6" s="1"/>
  <c r="BI217" i="6"/>
  <c r="BT217" i="6" s="1"/>
  <c r="BI218" i="6"/>
  <c r="BT218" i="6" s="1"/>
  <c r="BI219" i="6"/>
  <c r="BT219" i="6" s="1"/>
  <c r="BI220" i="6"/>
  <c r="BT220" i="6" s="1"/>
  <c r="BI221" i="6"/>
  <c r="BT221" i="6" s="1"/>
  <c r="BI222" i="6"/>
  <c r="BT222" i="6" s="1"/>
  <c r="BI223" i="6"/>
  <c r="BT223" i="6" s="1"/>
  <c r="BI224" i="6"/>
  <c r="BT224" i="6" s="1"/>
  <c r="BI225" i="6"/>
  <c r="BT225" i="6" s="1"/>
  <c r="BI226" i="6"/>
  <c r="BT226" i="6" s="1"/>
  <c r="BI227" i="6"/>
  <c r="BT227" i="6" s="1"/>
  <c r="BI228" i="6"/>
  <c r="BT228" i="6" s="1"/>
  <c r="BI229" i="6"/>
  <c r="BT229" i="6" s="1"/>
  <c r="BI230" i="6"/>
  <c r="BT230" i="6" s="1"/>
  <c r="BI231" i="6"/>
  <c r="BT231" i="6" s="1"/>
  <c r="BI232" i="6"/>
  <c r="BT232" i="6" s="1"/>
  <c r="BI233" i="6"/>
  <c r="BT233" i="6" s="1"/>
  <c r="BI234" i="6"/>
  <c r="BT234" i="6" s="1"/>
  <c r="BI235" i="6"/>
  <c r="BT235" i="6" s="1"/>
  <c r="BI236" i="6"/>
  <c r="BT236" i="6" s="1"/>
  <c r="BI237" i="6"/>
  <c r="BT237" i="6" s="1"/>
  <c r="BI238" i="6"/>
  <c r="BT238" i="6" s="1"/>
  <c r="BI239" i="6"/>
  <c r="BT239" i="6" s="1"/>
  <c r="BI240" i="6"/>
  <c r="BT240" i="6" s="1"/>
  <c r="BI241" i="6"/>
  <c r="BT241" i="6" s="1"/>
  <c r="BI242" i="6"/>
  <c r="BT242" i="6" s="1"/>
  <c r="BI243" i="6"/>
  <c r="BT243" i="6" s="1"/>
  <c r="BI244" i="6"/>
  <c r="BT244" i="6" s="1"/>
  <c r="BI245" i="6"/>
  <c r="BT245" i="6" s="1"/>
  <c r="BI246" i="6"/>
  <c r="BT246" i="6" s="1"/>
  <c r="BI247" i="6"/>
  <c r="BT247" i="6" s="1"/>
  <c r="BI248" i="6"/>
  <c r="BT248" i="6" s="1"/>
  <c r="BI249" i="6"/>
  <c r="BT249" i="6" s="1"/>
  <c r="BI250" i="6"/>
  <c r="BT250" i="6" s="1"/>
  <c r="BI251" i="6"/>
  <c r="BT251" i="6" s="1"/>
  <c r="BI252" i="6"/>
  <c r="BT252" i="6" s="1"/>
  <c r="BI253" i="6"/>
  <c r="BT253" i="6" s="1"/>
  <c r="BI254" i="6"/>
  <c r="BT254" i="6" s="1"/>
  <c r="BI255" i="6"/>
  <c r="BT255" i="6" s="1"/>
  <c r="BI256" i="6"/>
  <c r="BT256" i="6" s="1"/>
  <c r="BI257" i="6"/>
  <c r="BT257" i="6" s="1"/>
  <c r="BI258" i="6"/>
  <c r="BT258" i="6" s="1"/>
  <c r="BI259" i="6"/>
  <c r="BT259" i="6" s="1"/>
  <c r="BI260" i="6"/>
  <c r="BT260" i="6" s="1"/>
  <c r="BI261" i="6"/>
  <c r="BT261" i="6" s="1"/>
  <c r="BI262" i="6"/>
  <c r="BT262" i="6" s="1"/>
  <c r="BI263" i="6"/>
  <c r="BT263" i="6" s="1"/>
  <c r="BI264" i="6"/>
  <c r="BT264" i="6" s="1"/>
  <c r="BI265" i="6"/>
  <c r="BT265" i="6" s="1"/>
  <c r="BI266" i="6"/>
  <c r="BT266" i="6" s="1"/>
  <c r="BI267" i="6"/>
  <c r="BT267" i="6" s="1"/>
  <c r="BI268" i="6"/>
  <c r="BT268" i="6" s="1"/>
  <c r="BI269" i="6"/>
  <c r="BT269" i="6" s="1"/>
  <c r="BI270" i="6"/>
  <c r="BT270" i="6" s="1"/>
  <c r="BI271" i="6"/>
  <c r="BT271" i="6" s="1"/>
  <c r="BI272" i="6"/>
  <c r="BT272" i="6" s="1"/>
  <c r="BI273" i="6"/>
  <c r="BT273" i="6" s="1"/>
  <c r="BI274" i="6"/>
  <c r="BT274" i="6" s="1"/>
  <c r="BI275" i="6"/>
  <c r="BT275" i="6" s="1"/>
  <c r="BI276" i="6"/>
  <c r="BT276" i="6" s="1"/>
  <c r="BI277" i="6"/>
  <c r="BT277" i="6" s="1"/>
  <c r="BI278" i="6"/>
  <c r="BT278" i="6" s="1"/>
  <c r="BI279" i="6"/>
  <c r="BT279" i="6" s="1"/>
  <c r="BI280" i="6"/>
  <c r="BT280" i="6" s="1"/>
  <c r="BI281" i="6"/>
  <c r="BT281" i="6" s="1"/>
  <c r="BI282" i="6"/>
  <c r="BT282" i="6" s="1"/>
  <c r="BI283" i="6"/>
  <c r="BT283" i="6" s="1"/>
  <c r="BI284" i="6"/>
  <c r="BT284" i="6" s="1"/>
  <c r="BI285" i="6"/>
  <c r="BT285" i="6" s="1"/>
  <c r="BI286" i="6"/>
  <c r="BT286" i="6" s="1"/>
  <c r="BI287" i="6"/>
  <c r="BT287" i="6" s="1"/>
  <c r="BI288" i="6"/>
  <c r="BT288" i="6" s="1"/>
  <c r="BI289" i="6"/>
  <c r="BT289" i="6" s="1"/>
  <c r="BI290" i="6"/>
  <c r="BT290" i="6" s="1"/>
  <c r="BI291" i="6"/>
  <c r="BT291" i="6" s="1"/>
  <c r="BI292" i="6"/>
  <c r="BT292" i="6" s="1"/>
  <c r="BI293" i="6"/>
  <c r="BT293" i="6" s="1"/>
  <c r="BI294" i="6"/>
  <c r="BT294" i="6" s="1"/>
  <c r="BI295" i="6"/>
  <c r="BT295" i="6" s="1"/>
  <c r="BI296" i="6"/>
  <c r="BT296" i="6" s="1"/>
  <c r="BI297" i="6"/>
  <c r="BT297" i="6" s="1"/>
  <c r="BI298" i="6"/>
  <c r="BT298" i="6" s="1"/>
  <c r="BI299" i="6"/>
  <c r="BT299" i="6" s="1"/>
  <c r="BI300" i="6"/>
  <c r="BT300" i="6" s="1"/>
  <c r="BI301" i="6"/>
  <c r="BT301" i="6" s="1"/>
  <c r="BI302" i="6"/>
  <c r="BT302" i="6" s="1"/>
  <c r="BI303" i="6"/>
  <c r="BT303" i="6" s="1"/>
  <c r="BI304" i="6"/>
  <c r="BT304" i="6" s="1"/>
  <c r="BI305" i="6"/>
  <c r="BT305" i="6" s="1"/>
  <c r="BI306" i="6"/>
  <c r="BT306" i="6" s="1"/>
  <c r="BI307" i="6"/>
  <c r="BT307" i="6" s="1"/>
  <c r="BI308" i="6"/>
  <c r="BT308" i="6" s="1"/>
  <c r="BI309" i="6"/>
  <c r="BT309" i="6" s="1"/>
  <c r="BI310" i="6"/>
  <c r="BT310" i="6" s="1"/>
  <c r="BI311" i="6"/>
  <c r="BT311" i="6" s="1"/>
  <c r="BI312" i="6"/>
  <c r="BT312" i="6" s="1"/>
  <c r="BI313" i="6"/>
  <c r="BT313" i="6" s="1"/>
  <c r="BI314" i="6"/>
  <c r="BT314" i="6" s="1"/>
  <c r="BI315" i="6"/>
  <c r="BT315" i="6" s="1"/>
  <c r="BI316" i="6"/>
  <c r="BT316" i="6" s="1"/>
  <c r="BI317" i="6"/>
  <c r="BT317" i="6" s="1"/>
  <c r="BI318" i="6"/>
  <c r="BT318" i="6" s="1"/>
  <c r="BI319" i="6"/>
  <c r="BT319" i="6" s="1"/>
  <c r="BI320" i="6"/>
  <c r="BT320" i="6" s="1"/>
  <c r="BI321" i="6"/>
  <c r="BT321" i="6" s="1"/>
  <c r="BI322" i="6"/>
  <c r="BT322" i="6" s="1"/>
  <c r="BI323" i="6"/>
  <c r="BT323" i="6" s="1"/>
  <c r="BI324" i="6"/>
  <c r="BT324" i="6" s="1"/>
  <c r="BI325" i="6"/>
  <c r="BT325" i="6" s="1"/>
  <c r="BI326" i="6"/>
  <c r="BT326" i="6" s="1"/>
  <c r="BI327" i="6"/>
  <c r="BT327" i="6" s="1"/>
  <c r="BI328" i="6"/>
  <c r="BT328" i="6" s="1"/>
  <c r="BI329" i="6"/>
  <c r="BT329" i="6" s="1"/>
  <c r="BI330" i="6"/>
  <c r="BT330" i="6" s="1"/>
  <c r="BI331" i="6"/>
  <c r="BT331" i="6" s="1"/>
  <c r="BI332" i="6"/>
  <c r="BT332" i="6" s="1"/>
  <c r="BI333" i="6"/>
  <c r="BT333" i="6" s="1"/>
  <c r="BI334" i="6"/>
  <c r="BT334" i="6" s="1"/>
  <c r="BI335" i="6"/>
  <c r="BT335" i="6" s="1"/>
  <c r="BI336" i="6"/>
  <c r="BT336" i="6" s="1"/>
  <c r="BI337" i="6"/>
  <c r="BT337" i="6" s="1"/>
  <c r="BI338" i="6"/>
  <c r="BT338" i="6" s="1"/>
  <c r="BI339" i="6"/>
  <c r="BT339" i="6" s="1"/>
  <c r="BI340" i="6"/>
  <c r="BT340" i="6" s="1"/>
  <c r="BI341" i="6"/>
  <c r="BT341" i="6" s="1"/>
  <c r="BI342" i="6"/>
  <c r="BT342" i="6" s="1"/>
  <c r="BI343" i="6"/>
  <c r="BT343" i="6" s="1"/>
  <c r="BI344" i="6"/>
  <c r="BT344" i="6" s="1"/>
  <c r="BI345" i="6"/>
  <c r="BT345" i="6" s="1"/>
  <c r="BI346" i="6"/>
  <c r="BT346" i="6" s="1"/>
  <c r="BI347" i="6"/>
  <c r="BT347" i="6" s="1"/>
  <c r="BI348" i="6"/>
  <c r="BT348" i="6" s="1"/>
  <c r="BI349" i="6"/>
  <c r="BT349" i="6" s="1"/>
  <c r="BI350" i="6"/>
  <c r="BT350" i="6" s="1"/>
  <c r="BI351" i="6"/>
  <c r="BT351" i="6" s="1"/>
  <c r="BI352" i="6"/>
  <c r="BT352" i="6" s="1"/>
  <c r="BI353" i="6"/>
  <c r="BT353" i="6" s="1"/>
  <c r="BI354" i="6"/>
  <c r="BT354" i="6" s="1"/>
  <c r="BI355" i="6"/>
  <c r="BT355" i="6" s="1"/>
  <c r="BI356" i="6"/>
  <c r="BT356" i="6" s="1"/>
  <c r="X356" i="6"/>
  <c r="V356" i="6"/>
  <c r="X355" i="6"/>
  <c r="V355" i="6"/>
  <c r="X354" i="6"/>
  <c r="V354" i="6"/>
  <c r="X353" i="6"/>
  <c r="V353" i="6"/>
  <c r="X352" i="6"/>
  <c r="V352" i="6"/>
  <c r="X351" i="6"/>
  <c r="V351" i="6"/>
  <c r="X350" i="6"/>
  <c r="V350" i="6"/>
  <c r="X349" i="6"/>
  <c r="V349" i="6"/>
  <c r="X348" i="6"/>
  <c r="V348" i="6"/>
  <c r="X347" i="6"/>
  <c r="V347" i="6"/>
  <c r="X346" i="6"/>
  <c r="V346" i="6"/>
  <c r="X345" i="6"/>
  <c r="V345" i="6"/>
  <c r="X344" i="6"/>
  <c r="V344" i="6"/>
  <c r="X343" i="6"/>
  <c r="V343" i="6"/>
  <c r="X342" i="6"/>
  <c r="V342" i="6"/>
  <c r="X341" i="6"/>
  <c r="V341" i="6"/>
  <c r="X340" i="6"/>
  <c r="V340" i="6"/>
  <c r="X339" i="6"/>
  <c r="V339" i="6"/>
  <c r="X338" i="6"/>
  <c r="V338" i="6"/>
  <c r="X337" i="6"/>
  <c r="V337" i="6"/>
  <c r="X336" i="6"/>
  <c r="V336" i="6"/>
  <c r="X335" i="6"/>
  <c r="V335" i="6"/>
  <c r="X334" i="6"/>
  <c r="V334" i="6"/>
  <c r="X333" i="6"/>
  <c r="V333" i="6"/>
  <c r="X332" i="6"/>
  <c r="V332" i="6"/>
  <c r="X331" i="6"/>
  <c r="V331" i="6"/>
  <c r="X330" i="6"/>
  <c r="V330" i="6"/>
  <c r="X329" i="6"/>
  <c r="V329" i="6"/>
  <c r="X328" i="6"/>
  <c r="V328" i="6"/>
  <c r="X327" i="6"/>
  <c r="V327" i="6"/>
  <c r="X326" i="6"/>
  <c r="V326" i="6"/>
  <c r="X325" i="6"/>
  <c r="V325" i="6"/>
  <c r="X324" i="6"/>
  <c r="V324" i="6"/>
  <c r="X323" i="6"/>
  <c r="V323" i="6"/>
  <c r="X322" i="6"/>
  <c r="V322" i="6"/>
  <c r="X321" i="6"/>
  <c r="V321" i="6"/>
  <c r="X320" i="6"/>
  <c r="V320" i="6"/>
  <c r="X319" i="6"/>
  <c r="V319" i="6"/>
  <c r="X318" i="6"/>
  <c r="V318" i="6"/>
  <c r="X317" i="6"/>
  <c r="V317" i="6"/>
  <c r="X316" i="6"/>
  <c r="V316" i="6"/>
  <c r="X315" i="6"/>
  <c r="V315" i="6"/>
  <c r="X314" i="6"/>
  <c r="V314" i="6"/>
  <c r="X313" i="6"/>
  <c r="V313" i="6"/>
  <c r="X312" i="6"/>
  <c r="V312" i="6"/>
  <c r="X311" i="6"/>
  <c r="V311" i="6"/>
  <c r="X310" i="6"/>
  <c r="V310" i="6"/>
  <c r="X309" i="6"/>
  <c r="V309" i="6"/>
  <c r="X308" i="6"/>
  <c r="V308" i="6"/>
  <c r="X307" i="6"/>
  <c r="V307" i="6"/>
  <c r="X306" i="6"/>
  <c r="V306" i="6"/>
  <c r="X305" i="6"/>
  <c r="V305" i="6"/>
  <c r="X304" i="6"/>
  <c r="V304" i="6"/>
  <c r="X303" i="6"/>
  <c r="V303" i="6"/>
  <c r="X302" i="6"/>
  <c r="V302" i="6"/>
  <c r="X301" i="6"/>
  <c r="V301" i="6"/>
  <c r="X300" i="6"/>
  <c r="V300" i="6"/>
  <c r="X299" i="6"/>
  <c r="V299" i="6"/>
  <c r="X298" i="6"/>
  <c r="V298" i="6"/>
  <c r="X297" i="6"/>
  <c r="V297" i="6"/>
  <c r="X296" i="6"/>
  <c r="V296" i="6"/>
  <c r="X295" i="6"/>
  <c r="V295" i="6"/>
  <c r="X294" i="6"/>
  <c r="V294" i="6"/>
  <c r="X293" i="6"/>
  <c r="V293" i="6"/>
  <c r="X292" i="6"/>
  <c r="V292" i="6"/>
  <c r="X291" i="6"/>
  <c r="V291" i="6"/>
  <c r="X290" i="6"/>
  <c r="V290" i="6"/>
  <c r="X289" i="6"/>
  <c r="V289" i="6"/>
  <c r="X288" i="6"/>
  <c r="V288" i="6"/>
  <c r="X287" i="6"/>
  <c r="V287" i="6"/>
  <c r="X286" i="6"/>
  <c r="V286" i="6"/>
  <c r="X285" i="6"/>
  <c r="V285" i="6"/>
  <c r="X284" i="6"/>
  <c r="V284" i="6"/>
  <c r="X283" i="6"/>
  <c r="V283" i="6"/>
  <c r="X282" i="6"/>
  <c r="V282" i="6"/>
  <c r="X281" i="6"/>
  <c r="V281" i="6"/>
  <c r="X280" i="6"/>
  <c r="V280" i="6"/>
  <c r="X279" i="6"/>
  <c r="V279" i="6"/>
  <c r="X278" i="6"/>
  <c r="V278" i="6"/>
  <c r="X277" i="6"/>
  <c r="V277" i="6"/>
  <c r="X276" i="6"/>
  <c r="V276" i="6"/>
  <c r="X275" i="6"/>
  <c r="V275" i="6"/>
  <c r="X274" i="6"/>
  <c r="V274" i="6"/>
  <c r="X273" i="6"/>
  <c r="V273" i="6"/>
  <c r="X272" i="6"/>
  <c r="V272" i="6"/>
  <c r="X271" i="6"/>
  <c r="V271" i="6"/>
  <c r="X270" i="6"/>
  <c r="V270" i="6"/>
  <c r="X269" i="6"/>
  <c r="V269" i="6"/>
  <c r="X268" i="6"/>
  <c r="V268" i="6"/>
  <c r="X267" i="6"/>
  <c r="V267" i="6"/>
  <c r="X266" i="6"/>
  <c r="V266" i="6"/>
  <c r="X265" i="6"/>
  <c r="V265" i="6"/>
  <c r="X264" i="6"/>
  <c r="V264" i="6"/>
  <c r="X263" i="6"/>
  <c r="V263" i="6"/>
  <c r="X262" i="6"/>
  <c r="V262" i="6"/>
  <c r="X261" i="6"/>
  <c r="V261" i="6"/>
  <c r="X260" i="6"/>
  <c r="V260" i="6"/>
  <c r="X259" i="6"/>
  <c r="V259" i="6"/>
  <c r="X258" i="6"/>
  <c r="V258" i="6"/>
  <c r="X257" i="6"/>
  <c r="V257" i="6"/>
  <c r="X256" i="6"/>
  <c r="V256" i="6"/>
  <c r="X255" i="6"/>
  <c r="V255" i="6"/>
  <c r="X254" i="6"/>
  <c r="V254" i="6"/>
  <c r="X253" i="6"/>
  <c r="V253" i="6"/>
  <c r="X252" i="6"/>
  <c r="V252" i="6"/>
  <c r="X251" i="6"/>
  <c r="V251" i="6"/>
  <c r="X250" i="6"/>
  <c r="V250" i="6"/>
  <c r="X249" i="6"/>
  <c r="V249" i="6"/>
  <c r="X248" i="6"/>
  <c r="V248" i="6"/>
  <c r="X247" i="6"/>
  <c r="V247" i="6"/>
  <c r="X246" i="6"/>
  <c r="V246" i="6"/>
  <c r="X245" i="6"/>
  <c r="V245" i="6"/>
  <c r="X244" i="6"/>
  <c r="V244" i="6"/>
  <c r="X243" i="6"/>
  <c r="V243" i="6"/>
  <c r="X242" i="6"/>
  <c r="V242" i="6"/>
  <c r="X241" i="6"/>
  <c r="V241" i="6"/>
  <c r="X240" i="6"/>
  <c r="V240" i="6"/>
  <c r="X239" i="6"/>
  <c r="V239" i="6"/>
  <c r="X238" i="6"/>
  <c r="V238" i="6"/>
  <c r="X237" i="6"/>
  <c r="V237" i="6"/>
  <c r="X236" i="6"/>
  <c r="V236" i="6"/>
  <c r="X235" i="6"/>
  <c r="V235" i="6"/>
  <c r="X234" i="6"/>
  <c r="V234" i="6"/>
  <c r="X233" i="6"/>
  <c r="V233" i="6"/>
  <c r="X232" i="6"/>
  <c r="V232" i="6"/>
  <c r="X231" i="6"/>
  <c r="V231" i="6"/>
  <c r="X230" i="6"/>
  <c r="V230" i="6"/>
  <c r="X229" i="6"/>
  <c r="V229" i="6"/>
  <c r="X228" i="6"/>
  <c r="V228" i="6"/>
  <c r="X227" i="6"/>
  <c r="V227" i="6"/>
  <c r="X226" i="6"/>
  <c r="V226" i="6"/>
  <c r="X225" i="6"/>
  <c r="V225" i="6"/>
  <c r="X224" i="6"/>
  <c r="V224" i="6"/>
  <c r="X223" i="6"/>
  <c r="V223" i="6"/>
  <c r="X222" i="6"/>
  <c r="V222" i="6"/>
  <c r="X221" i="6"/>
  <c r="V221" i="6"/>
  <c r="X220" i="6"/>
  <c r="V220" i="6"/>
  <c r="X219" i="6"/>
  <c r="V219" i="6"/>
  <c r="X218" i="6"/>
  <c r="V218" i="6"/>
  <c r="X217" i="6"/>
  <c r="V217" i="6"/>
  <c r="X216" i="6"/>
  <c r="V216" i="6"/>
  <c r="X215" i="6"/>
  <c r="V215" i="6"/>
  <c r="X214" i="6"/>
  <c r="V214" i="6"/>
  <c r="X213" i="6"/>
  <c r="V213" i="6"/>
  <c r="X212" i="6"/>
  <c r="V212" i="6"/>
  <c r="X211" i="6"/>
  <c r="V211" i="6"/>
  <c r="X210" i="6"/>
  <c r="V210" i="6"/>
  <c r="X209" i="6"/>
  <c r="V209" i="6"/>
  <c r="X208" i="6"/>
  <c r="V208" i="6"/>
  <c r="X207" i="6"/>
  <c r="V207" i="6"/>
  <c r="X206" i="6"/>
  <c r="V206" i="6"/>
  <c r="X205" i="6"/>
  <c r="V205" i="6"/>
  <c r="X204" i="6"/>
  <c r="V204" i="6"/>
  <c r="X203" i="6"/>
  <c r="V203" i="6"/>
  <c r="X202" i="6"/>
  <c r="V202" i="6"/>
  <c r="X201" i="6"/>
  <c r="V201" i="6"/>
  <c r="X200" i="6"/>
  <c r="V200" i="6"/>
  <c r="X199" i="6"/>
  <c r="V199" i="6"/>
  <c r="X198" i="6"/>
  <c r="V198" i="6"/>
  <c r="X197" i="6"/>
  <c r="V197" i="6"/>
  <c r="X196" i="6"/>
  <c r="V196" i="6"/>
  <c r="X195" i="6"/>
  <c r="V195" i="6"/>
  <c r="X194" i="6"/>
  <c r="V194" i="6"/>
  <c r="X193" i="6"/>
  <c r="V193" i="6"/>
  <c r="X192" i="6"/>
  <c r="V192" i="6"/>
  <c r="X191" i="6"/>
  <c r="V191" i="6"/>
  <c r="X190" i="6"/>
  <c r="V190" i="6"/>
  <c r="X189" i="6"/>
  <c r="V189" i="6"/>
  <c r="X188" i="6"/>
  <c r="V188" i="6"/>
  <c r="X187" i="6"/>
  <c r="V187" i="6"/>
  <c r="X186" i="6"/>
  <c r="V186" i="6"/>
  <c r="X185" i="6"/>
  <c r="V185" i="6"/>
  <c r="X184" i="6"/>
  <c r="V184" i="6"/>
  <c r="X183" i="6"/>
  <c r="V183" i="6"/>
  <c r="X182" i="6"/>
  <c r="V182" i="6"/>
  <c r="X181" i="6"/>
  <c r="V181" i="6"/>
  <c r="X180" i="6"/>
  <c r="V180" i="6"/>
  <c r="X179" i="6"/>
  <c r="V179" i="6"/>
  <c r="X178" i="6"/>
  <c r="V178" i="6"/>
  <c r="X177" i="6"/>
  <c r="V177" i="6"/>
  <c r="X176" i="6"/>
  <c r="V176" i="6"/>
  <c r="X175" i="6"/>
  <c r="V175" i="6"/>
  <c r="X174" i="6"/>
  <c r="V174" i="6"/>
  <c r="X173" i="6"/>
  <c r="V173" i="6"/>
  <c r="X172" i="6"/>
  <c r="V172" i="6"/>
  <c r="X171" i="6"/>
  <c r="V171" i="6"/>
  <c r="X170" i="6"/>
  <c r="V170" i="6"/>
  <c r="X169" i="6"/>
  <c r="V169" i="6"/>
  <c r="X168" i="6"/>
  <c r="V168" i="6"/>
  <c r="X167" i="6"/>
  <c r="V167" i="6"/>
  <c r="X166" i="6"/>
  <c r="V166" i="6"/>
  <c r="X165" i="6"/>
  <c r="V165" i="6"/>
  <c r="X164" i="6"/>
  <c r="V164" i="6"/>
  <c r="X163" i="6"/>
  <c r="V163" i="6"/>
  <c r="X162" i="6"/>
  <c r="V162" i="6"/>
  <c r="X161" i="6"/>
  <c r="V161" i="6"/>
  <c r="X160" i="6"/>
  <c r="V160" i="6"/>
  <c r="X159" i="6"/>
  <c r="V159" i="6"/>
  <c r="X158" i="6"/>
  <c r="V158" i="6"/>
  <c r="X157" i="6"/>
  <c r="V157" i="6"/>
  <c r="X156" i="6"/>
  <c r="V156" i="6"/>
  <c r="X155" i="6"/>
  <c r="V155" i="6"/>
  <c r="X154" i="6"/>
  <c r="V154" i="6"/>
  <c r="X153" i="6"/>
  <c r="V153" i="6"/>
  <c r="X152" i="6"/>
  <c r="V152" i="6"/>
  <c r="X151" i="6"/>
  <c r="V151" i="6"/>
  <c r="X150" i="6"/>
  <c r="V150" i="6"/>
  <c r="X149" i="6"/>
  <c r="V149" i="6"/>
  <c r="X148" i="6"/>
  <c r="V148" i="6"/>
  <c r="X147" i="6"/>
  <c r="V147" i="6"/>
  <c r="X146" i="6"/>
  <c r="V146" i="6"/>
  <c r="X145" i="6"/>
  <c r="V145" i="6"/>
  <c r="X144" i="6"/>
  <c r="V144" i="6"/>
  <c r="X143" i="6"/>
  <c r="V143" i="6"/>
  <c r="X142" i="6"/>
  <c r="V142" i="6"/>
  <c r="X141" i="6"/>
  <c r="V141" i="6"/>
  <c r="X140" i="6"/>
  <c r="V140" i="6"/>
  <c r="X139" i="6"/>
  <c r="V139" i="6"/>
  <c r="X138" i="6"/>
  <c r="V138" i="6"/>
  <c r="X137" i="6"/>
  <c r="V137" i="6"/>
  <c r="X136" i="6"/>
  <c r="V136" i="6"/>
  <c r="X135" i="6"/>
  <c r="V135" i="6"/>
  <c r="X134" i="6"/>
  <c r="V134" i="6"/>
  <c r="X133" i="6"/>
  <c r="V133" i="6"/>
  <c r="X132" i="6"/>
  <c r="V132" i="6"/>
  <c r="X131" i="6"/>
  <c r="V131" i="6"/>
  <c r="X130" i="6"/>
  <c r="V130" i="6"/>
  <c r="X129" i="6"/>
  <c r="V129" i="6"/>
  <c r="X128" i="6"/>
  <c r="V128" i="6"/>
  <c r="X127" i="6"/>
  <c r="V127" i="6"/>
  <c r="X126" i="6"/>
  <c r="V126" i="6"/>
  <c r="X125" i="6"/>
  <c r="V125" i="6"/>
  <c r="X124" i="6"/>
  <c r="V124" i="6"/>
  <c r="X123" i="6"/>
  <c r="V123" i="6"/>
  <c r="X122" i="6"/>
  <c r="V122" i="6"/>
  <c r="X121" i="6"/>
  <c r="V121" i="6"/>
  <c r="X120" i="6"/>
  <c r="V120" i="6"/>
  <c r="X119" i="6"/>
  <c r="V119" i="6"/>
  <c r="X118" i="6"/>
  <c r="V118" i="6"/>
  <c r="X117" i="6"/>
  <c r="V117" i="6"/>
  <c r="X116" i="6"/>
  <c r="V116" i="6"/>
  <c r="X115" i="6"/>
  <c r="V115" i="6"/>
  <c r="X114" i="6"/>
  <c r="V114" i="6"/>
  <c r="X113" i="6"/>
  <c r="V113" i="6"/>
  <c r="X112" i="6"/>
  <c r="V112" i="6"/>
  <c r="X111" i="6"/>
  <c r="V111" i="6"/>
  <c r="X110" i="6"/>
  <c r="V110" i="6"/>
  <c r="X109" i="6"/>
  <c r="V109" i="6"/>
  <c r="X108" i="6"/>
  <c r="V108" i="6"/>
  <c r="X107" i="6"/>
  <c r="V107" i="6"/>
  <c r="X106" i="6"/>
  <c r="V106" i="6"/>
  <c r="X105" i="6"/>
  <c r="V105" i="6"/>
  <c r="X104" i="6"/>
  <c r="V104" i="6"/>
  <c r="X103" i="6"/>
  <c r="V103" i="6"/>
  <c r="X102" i="6"/>
  <c r="V102" i="6"/>
  <c r="X101" i="6"/>
  <c r="V101" i="6"/>
  <c r="X100" i="6"/>
  <c r="V100" i="6"/>
  <c r="X99" i="6"/>
  <c r="V99" i="6"/>
  <c r="X98" i="6"/>
  <c r="V98" i="6"/>
  <c r="X97" i="6"/>
  <c r="V97" i="6"/>
  <c r="X96" i="6"/>
  <c r="V96" i="6"/>
  <c r="X95" i="6"/>
  <c r="V95" i="6"/>
  <c r="X94" i="6"/>
  <c r="V94" i="6"/>
  <c r="X93" i="6"/>
  <c r="V93" i="6"/>
  <c r="X92" i="6"/>
  <c r="V92" i="6"/>
  <c r="X91" i="6"/>
  <c r="V91" i="6"/>
  <c r="X90" i="6"/>
  <c r="V90" i="6"/>
  <c r="X89" i="6"/>
  <c r="V89" i="6"/>
  <c r="X88" i="6"/>
  <c r="V88" i="6"/>
  <c r="X87" i="6"/>
  <c r="V87" i="6"/>
  <c r="X86" i="6"/>
  <c r="V86" i="6"/>
  <c r="X85" i="6"/>
  <c r="V85" i="6"/>
  <c r="X84" i="6"/>
  <c r="V84" i="6"/>
  <c r="X83" i="6"/>
  <c r="V83" i="6"/>
  <c r="X82" i="6"/>
  <c r="V82" i="6"/>
  <c r="X81" i="6"/>
  <c r="V81" i="6"/>
  <c r="X80" i="6"/>
  <c r="V80" i="6"/>
  <c r="X79" i="6"/>
  <c r="V79" i="6"/>
  <c r="X78" i="6"/>
  <c r="V78" i="6"/>
  <c r="X77" i="6"/>
  <c r="V77" i="6"/>
  <c r="X76" i="6"/>
  <c r="V76" i="6"/>
  <c r="X75" i="6"/>
  <c r="V75" i="6"/>
  <c r="X74" i="6"/>
  <c r="V74" i="6"/>
  <c r="X73" i="6"/>
  <c r="V73" i="6"/>
  <c r="X72" i="6"/>
  <c r="V72" i="6"/>
  <c r="X71" i="6"/>
  <c r="V71" i="6"/>
  <c r="BS6" i="6"/>
  <c r="BS7" i="6"/>
  <c r="BS8" i="6"/>
  <c r="BS9" i="6"/>
  <c r="BS10" i="6"/>
  <c r="BS11" i="6"/>
  <c r="BS12" i="6"/>
  <c r="BS13" i="6"/>
  <c r="BS14" i="6"/>
  <c r="BS15" i="6"/>
  <c r="BS16" i="6"/>
  <c r="BS17" i="6"/>
  <c r="BS18" i="6"/>
  <c r="BS19" i="6"/>
  <c r="BS20" i="6"/>
  <c r="BS21" i="6"/>
  <c r="BS22" i="6"/>
  <c r="BS23" i="6"/>
  <c r="BS24" i="6"/>
  <c r="BS25" i="6"/>
  <c r="BS26" i="6"/>
  <c r="BS27" i="6"/>
  <c r="BS28" i="6"/>
  <c r="BS29" i="6"/>
  <c r="BS30" i="6"/>
  <c r="BS31" i="6"/>
  <c r="BS32" i="6"/>
  <c r="BS33" i="6"/>
  <c r="BS34" i="6"/>
  <c r="BS35" i="6"/>
  <c r="BS36" i="6"/>
  <c r="BS37" i="6"/>
  <c r="BS38" i="6"/>
  <c r="BS39" i="6"/>
  <c r="BS40" i="6"/>
  <c r="BS41" i="6"/>
  <c r="BS42" i="6"/>
  <c r="BS43" i="6"/>
  <c r="BS44" i="6"/>
  <c r="BS45" i="6"/>
  <c r="BS46" i="6"/>
  <c r="BS47" i="6"/>
  <c r="BS48" i="6"/>
  <c r="BS49" i="6"/>
  <c r="BS50" i="6"/>
  <c r="BS51" i="6"/>
  <c r="BS52" i="6"/>
  <c r="BS53" i="6"/>
  <c r="BS54" i="6"/>
  <c r="BS55" i="6"/>
  <c r="BS56" i="6"/>
  <c r="BS57" i="6"/>
  <c r="BS58" i="6"/>
  <c r="BS59" i="6"/>
  <c r="BS60" i="6"/>
  <c r="BS63" i="6"/>
  <c r="BS64" i="6"/>
  <c r="BS65" i="6"/>
  <c r="BS66" i="6"/>
  <c r="BS67" i="6"/>
  <c r="BS68" i="6"/>
  <c r="BS69" i="6"/>
  <c r="BO6" i="6"/>
  <c r="BO7" i="6"/>
  <c r="BO8" i="6"/>
  <c r="BO9" i="6"/>
  <c r="BO10" i="6"/>
  <c r="BO11" i="6"/>
  <c r="BO12" i="6"/>
  <c r="BO13" i="6"/>
  <c r="BO14" i="6"/>
  <c r="BO15" i="6"/>
  <c r="BO16" i="6"/>
  <c r="BO17" i="6"/>
  <c r="BO18" i="6"/>
  <c r="BO19" i="6"/>
  <c r="BO20" i="6"/>
  <c r="BO21" i="6"/>
  <c r="BO22" i="6"/>
  <c r="BO23" i="6"/>
  <c r="BO24" i="6"/>
  <c r="BO25" i="6"/>
  <c r="BO26" i="6"/>
  <c r="BO27" i="6"/>
  <c r="BO28" i="6"/>
  <c r="BO29" i="6"/>
  <c r="BO30" i="6"/>
  <c r="BO31" i="6"/>
  <c r="BO32" i="6"/>
  <c r="BO33" i="6"/>
  <c r="BO34" i="6"/>
  <c r="BO35" i="6"/>
  <c r="BO36" i="6"/>
  <c r="BO37" i="6"/>
  <c r="BO38" i="6"/>
  <c r="BO39" i="6"/>
  <c r="BO40" i="6"/>
  <c r="BO41" i="6"/>
  <c r="BO42" i="6"/>
  <c r="BO43" i="6"/>
  <c r="BO44" i="6"/>
  <c r="BO45" i="6"/>
  <c r="BO46" i="6"/>
  <c r="BO47" i="6"/>
  <c r="BO48" i="6"/>
  <c r="BO49" i="6"/>
  <c r="BO50" i="6"/>
  <c r="BO51" i="6"/>
  <c r="BO52" i="6"/>
  <c r="BO53" i="6"/>
  <c r="BO54" i="6"/>
  <c r="BO55" i="6"/>
  <c r="BO56" i="6"/>
  <c r="BO57" i="6"/>
  <c r="BO58" i="6"/>
  <c r="BO59" i="6"/>
  <c r="BO60" i="6"/>
  <c r="BO64" i="6"/>
  <c r="BO65" i="6"/>
  <c r="BO66" i="6"/>
  <c r="BO67" i="6"/>
  <c r="BO68" i="6"/>
  <c r="BO69" i="6"/>
  <c r="BS5" i="6"/>
  <c r="BJ5" i="6"/>
  <c r="BO5" i="6"/>
  <c r="X69" i="6"/>
  <c r="V69" i="6"/>
  <c r="X68" i="6"/>
  <c r="V68" i="6"/>
  <c r="X67" i="6"/>
  <c r="V67" i="6"/>
  <c r="X66" i="6"/>
  <c r="X65" i="6"/>
  <c r="X64" i="6"/>
  <c r="X63" i="6"/>
  <c r="X60" i="6"/>
  <c r="V6" i="6"/>
  <c r="V7" i="6"/>
  <c r="V8" i="6"/>
  <c r="V9" i="6"/>
  <c r="V10" i="6"/>
  <c r="V11" i="6"/>
  <c r="V12" i="6"/>
  <c r="V13" i="6"/>
  <c r="V14" i="6"/>
  <c r="V15" i="6"/>
  <c r="V16" i="6"/>
  <c r="V17" i="6"/>
  <c r="V18" i="6"/>
  <c r="V19" i="6"/>
  <c r="V20" i="6"/>
  <c r="V21" i="6"/>
  <c r="V22" i="6"/>
  <c r="V23" i="6"/>
  <c r="V24" i="6"/>
  <c r="V25" i="6"/>
  <c r="V26" i="6"/>
  <c r="V27" i="6"/>
  <c r="V28" i="6"/>
  <c r="V29" i="6"/>
  <c r="V30" i="6"/>
  <c r="V31" i="6"/>
  <c r="V32" i="6"/>
  <c r="V33" i="6"/>
  <c r="V34" i="6"/>
  <c r="V35" i="6"/>
  <c r="V36" i="6"/>
  <c r="V37" i="6"/>
  <c r="V38" i="6"/>
  <c r="V39" i="6"/>
  <c r="V40" i="6"/>
  <c r="V41" i="6"/>
  <c r="V42" i="6"/>
  <c r="V43" i="6"/>
  <c r="V44" i="6"/>
  <c r="V45" i="6"/>
  <c r="V46" i="6"/>
  <c r="V47" i="6"/>
  <c r="V48" i="6"/>
  <c r="V49" i="6"/>
  <c r="V50" i="6"/>
  <c r="V51" i="6"/>
  <c r="V52" i="6"/>
  <c r="V53" i="6"/>
  <c r="V54" i="6"/>
  <c r="V55" i="6"/>
  <c r="V56" i="6"/>
  <c r="V57" i="6"/>
  <c r="V58" i="6"/>
  <c r="V59" i="6"/>
  <c r="V60" i="6"/>
  <c r="V63" i="6"/>
  <c r="V64" i="6"/>
  <c r="V65" i="6"/>
  <c r="V66" i="6"/>
  <c r="X18" i="6"/>
  <c r="X19" i="6"/>
  <c r="X20" i="6"/>
  <c r="X21" i="6"/>
  <c r="X22" i="6"/>
  <c r="X23" i="6"/>
  <c r="X24" i="6"/>
  <c r="X25" i="6"/>
  <c r="X26" i="6"/>
  <c r="X27" i="6"/>
  <c r="X28" i="6"/>
  <c r="X29" i="6"/>
  <c r="X30" i="6"/>
  <c r="X31" i="6"/>
  <c r="X32" i="6"/>
  <c r="X33" i="6"/>
  <c r="X34" i="6"/>
  <c r="X35" i="6"/>
  <c r="X36" i="6"/>
  <c r="X37" i="6"/>
  <c r="X38" i="6"/>
  <c r="X39" i="6"/>
  <c r="X40" i="6"/>
  <c r="X41" i="6"/>
  <c r="X42" i="6"/>
  <c r="X43" i="6"/>
  <c r="X44" i="6"/>
  <c r="X45" i="6"/>
  <c r="X46" i="6"/>
  <c r="X47" i="6"/>
  <c r="X48" i="6"/>
  <c r="X49" i="6"/>
  <c r="X50" i="6"/>
  <c r="X51" i="6"/>
  <c r="X52" i="6"/>
  <c r="X53" i="6"/>
  <c r="X54" i="6"/>
  <c r="X55" i="6"/>
  <c r="X56" i="6"/>
  <c r="X57" i="6"/>
  <c r="X58" i="6"/>
  <c r="X59" i="6"/>
  <c r="X6" i="6"/>
  <c r="X7" i="6"/>
  <c r="X8" i="6"/>
  <c r="X9" i="6"/>
  <c r="X10" i="6"/>
  <c r="X11" i="6"/>
  <c r="X12" i="6"/>
  <c r="X13" i="6"/>
  <c r="X14" i="6"/>
  <c r="X15" i="6"/>
  <c r="X16" i="6"/>
  <c r="X17" i="6"/>
  <c r="X5" i="6"/>
  <c r="V5" i="6"/>
  <c r="BI5" i="6"/>
  <c r="BK55" i="6" l="1"/>
  <c r="BK47" i="6"/>
  <c r="BK26" i="6"/>
  <c r="BK9" i="6"/>
  <c r="BK67" i="6"/>
  <c r="BK57" i="6"/>
  <c r="BK49" i="6"/>
  <c r="BK41" i="6"/>
  <c r="BK7" i="6"/>
  <c r="BK65" i="6"/>
  <c r="BK23" i="6"/>
  <c r="BK34" i="6"/>
  <c r="BK10" i="6"/>
  <c r="BK68" i="6"/>
  <c r="BK58" i="6"/>
  <c r="BK42" i="6"/>
  <c r="BK25" i="6"/>
  <c r="BK17" i="6"/>
  <c r="BI22" i="6"/>
  <c r="BK52" i="6"/>
  <c r="BK64" i="6"/>
  <c r="BK14" i="6"/>
  <c r="BK33" i="6"/>
  <c r="BT49" i="6"/>
  <c r="BK15" i="6"/>
  <c r="BT41" i="6"/>
  <c r="BT17" i="6"/>
  <c r="BT9" i="6"/>
  <c r="BK60" i="6"/>
  <c r="BK18" i="6"/>
  <c r="BT42" i="6"/>
  <c r="BT10" i="6"/>
  <c r="BK51" i="6"/>
  <c r="BK50" i="6"/>
  <c r="BT68" i="6"/>
  <c r="BT34" i="6"/>
  <c r="BK46" i="6"/>
  <c r="BK6" i="6"/>
  <c r="BK36" i="6"/>
  <c r="BT67" i="6"/>
  <c r="BK56" i="6"/>
  <c r="BK48" i="6"/>
  <c r="BK32" i="6"/>
  <c r="BK16" i="6"/>
  <c r="BK8" i="6"/>
  <c r="BK59" i="6"/>
  <c r="BT58" i="6"/>
  <c r="BT26" i="6"/>
  <c r="BT57" i="6"/>
  <c r="BT25" i="6"/>
  <c r="BK54" i="6"/>
  <c r="BK24" i="6"/>
  <c r="BK40" i="6"/>
  <c r="BK31" i="6"/>
  <c r="BK12" i="6"/>
  <c r="BT56" i="6"/>
  <c r="BT48" i="6"/>
  <c r="BT32" i="6"/>
  <c r="BT16" i="6"/>
  <c r="BT8" i="6"/>
  <c r="BK69" i="6"/>
  <c r="BK39" i="6"/>
  <c r="BK30" i="6"/>
  <c r="BK20" i="6"/>
  <c r="BK11" i="6"/>
  <c r="BT65" i="6"/>
  <c r="BT55" i="6"/>
  <c r="BT47" i="6"/>
  <c r="BT23" i="6"/>
  <c r="BT7" i="6"/>
  <c r="BK38" i="6"/>
  <c r="BK28" i="6"/>
  <c r="BK19" i="6"/>
  <c r="BK66" i="6"/>
  <c r="BT54" i="6"/>
  <c r="BK27" i="6"/>
  <c r="BK44" i="6"/>
  <c r="BK35" i="6"/>
  <c r="BT52" i="6"/>
  <c r="BK43" i="6"/>
  <c r="BK63" i="6"/>
  <c r="BK53" i="6"/>
  <c r="BK45" i="6"/>
  <c r="BK37" i="6"/>
  <c r="BK29" i="6"/>
  <c r="BK21" i="6"/>
  <c r="BK13" i="6"/>
  <c r="BK71" i="6"/>
  <c r="BK5" i="6"/>
  <c r="BT5" i="6"/>
  <c r="BT22" i="6" l="1"/>
  <c r="BK22" i="6"/>
  <c r="BK72" i="6"/>
  <c r="BT357" i="6" l="1"/>
  <c r="BK73" i="6" l="1"/>
  <c r="BK74" i="6"/>
  <c r="BK75" i="6" l="1"/>
  <c r="BK76" i="6" l="1"/>
  <c r="BK77" i="6"/>
  <c r="BK78" i="6" l="1"/>
  <c r="BK79" i="6"/>
  <c r="BK81" i="6" l="1"/>
  <c r="BK82" i="6" l="1"/>
  <c r="BK80" i="6"/>
  <c r="BK83" i="6" l="1"/>
  <c r="BK84" i="6" l="1"/>
  <c r="BK86" i="6" l="1"/>
  <c r="BK87" i="6" l="1"/>
  <c r="BK85" i="6"/>
  <c r="BK88" i="6" l="1"/>
  <c r="BK89" i="6" l="1"/>
  <c r="BK90" i="6" l="1"/>
  <c r="BK91" i="6" l="1"/>
  <c r="BK92" i="6" l="1"/>
  <c r="BK93" i="6" l="1"/>
  <c r="BK94" i="6" l="1"/>
  <c r="BK95" i="6" l="1"/>
  <c r="BK96" i="6" l="1"/>
  <c r="BK97" i="6"/>
  <c r="BK98" i="6" l="1"/>
  <c r="BK99" i="6" l="1"/>
  <c r="BK100" i="6" l="1"/>
  <c r="BK101" i="6" l="1"/>
  <c r="BK102" i="6" l="1"/>
  <c r="BK103" i="6" l="1"/>
  <c r="BK104" i="6" l="1"/>
  <c r="BK105" i="6"/>
  <c r="BK106" i="6" l="1"/>
  <c r="BK107" i="6" l="1"/>
  <c r="BK108" i="6" l="1"/>
  <c r="BK109" i="6" l="1"/>
  <c r="BK110" i="6" l="1"/>
  <c r="BK111" i="6" l="1"/>
  <c r="BK112" i="6" l="1"/>
  <c r="BK113" i="6" l="1"/>
  <c r="BK114" i="6" l="1"/>
  <c r="BK115" i="6" l="1"/>
  <c r="BK116" i="6" l="1"/>
  <c r="BK117" i="6" l="1"/>
  <c r="BK118" i="6" l="1"/>
  <c r="BK119" i="6" l="1"/>
  <c r="BK120" i="6" l="1"/>
  <c r="BK121" i="6" l="1"/>
  <c r="BK122" i="6" l="1"/>
  <c r="BK123" i="6" l="1"/>
  <c r="BK124" i="6" l="1"/>
  <c r="BK125" i="6" l="1"/>
  <c r="BK126" i="6" l="1"/>
  <c r="BK127" i="6" l="1"/>
  <c r="BK128" i="6" l="1"/>
  <c r="BK129" i="6" l="1"/>
  <c r="BK130" i="6" l="1"/>
  <c r="BK131" i="6" l="1"/>
  <c r="BK132" i="6" l="1"/>
  <c r="BK133" i="6" l="1"/>
  <c r="BK134" i="6"/>
  <c r="BK135" i="6" l="1"/>
  <c r="BK136" i="6" l="1"/>
  <c r="BK137" i="6" l="1"/>
  <c r="BK138" i="6" l="1"/>
  <c r="BK139" i="6" l="1"/>
  <c r="BK140" i="6" l="1"/>
  <c r="BK141" i="6" l="1"/>
  <c r="BK142" i="6" l="1"/>
  <c r="BK143" i="6" l="1"/>
  <c r="BK144" i="6" l="1"/>
  <c r="BK145" i="6" l="1"/>
  <c r="BK146" i="6" l="1"/>
  <c r="BK147" i="6"/>
  <c r="BK148" i="6" l="1"/>
  <c r="BK149" i="6" l="1"/>
  <c r="BK150" i="6" l="1"/>
  <c r="BK151" i="6" l="1"/>
  <c r="BK152" i="6" l="1"/>
  <c r="BK153" i="6" l="1"/>
  <c r="BK154" i="6" l="1"/>
  <c r="BK155" i="6" l="1"/>
  <c r="BK156" i="6" l="1"/>
  <c r="BK157" i="6" l="1"/>
  <c r="BK158" i="6" l="1"/>
  <c r="BK159" i="6" l="1"/>
  <c r="BK160" i="6" l="1"/>
  <c r="BK161" i="6"/>
  <c r="BK162" i="6" l="1"/>
  <c r="BK163" i="6" l="1"/>
  <c r="BK164" i="6" l="1"/>
  <c r="BK165" i="6" l="1"/>
  <c r="BK166" i="6" l="1"/>
  <c r="BK167" i="6" l="1"/>
  <c r="BK168" i="6" l="1"/>
  <c r="BK169" i="6" l="1"/>
  <c r="BK170" i="6" l="1"/>
  <c r="BK171" i="6" l="1"/>
  <c r="BK172" i="6" l="1"/>
  <c r="BK173" i="6" l="1"/>
  <c r="BK174" i="6" l="1"/>
  <c r="BK175" i="6" l="1"/>
  <c r="BK176" i="6" l="1"/>
  <c r="BK177" i="6" l="1"/>
  <c r="BK178" i="6" l="1"/>
  <c r="BK179" i="6" l="1"/>
  <c r="BK180" i="6" l="1"/>
  <c r="BK181" i="6" l="1"/>
  <c r="BK182" i="6" l="1"/>
  <c r="BK183" i="6" l="1"/>
  <c r="BK184" i="6" l="1"/>
  <c r="BK185" i="6" l="1"/>
  <c r="BK186" i="6" l="1"/>
  <c r="BK187" i="6" l="1"/>
  <c r="BK188" i="6" l="1"/>
  <c r="BK189" i="6" l="1"/>
  <c r="BK190" i="6" l="1"/>
  <c r="BK191" i="6" l="1"/>
  <c r="BK192" i="6" l="1"/>
  <c r="BK193" i="6" l="1"/>
  <c r="BK194" i="6" l="1"/>
  <c r="BK195" i="6" l="1"/>
  <c r="BK196" i="6"/>
  <c r="BK197" i="6" l="1"/>
  <c r="BK198" i="6" l="1"/>
  <c r="BK199" i="6"/>
  <c r="BK200" i="6" l="1"/>
  <c r="BK201" i="6"/>
  <c r="BK202" i="6" l="1"/>
  <c r="BK203" i="6" l="1"/>
  <c r="BK204" i="6" l="1"/>
  <c r="BK205" i="6"/>
  <c r="BK206" i="6" l="1"/>
  <c r="BK207" i="6" l="1"/>
  <c r="BK208" i="6" l="1"/>
  <c r="BK209" i="6" l="1"/>
  <c r="BK211" i="6"/>
  <c r="BK210" i="6" l="1"/>
  <c r="BK212" i="6"/>
  <c r="BK213" i="6" l="1"/>
  <c r="BK214" i="6" l="1"/>
  <c r="BK215" i="6" l="1"/>
  <c r="BK216" i="6" l="1"/>
  <c r="BK217" i="6"/>
  <c r="BK218" i="6" l="1"/>
  <c r="BK219" i="6" l="1"/>
  <c r="BK220" i="6"/>
  <c r="BK221" i="6" l="1"/>
  <c r="BK222" i="6" l="1"/>
  <c r="BK223" i="6"/>
  <c r="BK224" i="6" l="1"/>
  <c r="BK225" i="6" l="1"/>
  <c r="BK226" i="6" l="1"/>
  <c r="BK227" i="6"/>
  <c r="BK228" i="6" l="1"/>
  <c r="BK229" i="6" l="1"/>
  <c r="BK230" i="6" l="1"/>
  <c r="BK231" i="6" l="1"/>
  <c r="BK232" i="6" l="1"/>
  <c r="BK233" i="6"/>
  <c r="BK234" i="6" l="1"/>
  <c r="BK235" i="6" l="1"/>
  <c r="BK236" i="6"/>
  <c r="BK237" i="6" l="1"/>
  <c r="BK238" i="6"/>
  <c r="BK239" i="6" l="1"/>
  <c r="BK240" i="6" l="1"/>
  <c r="BK241" i="6" l="1"/>
  <c r="BK242" i="6" l="1"/>
  <c r="BK243" i="6"/>
  <c r="BK244" i="6" l="1"/>
  <c r="BK245" i="6" l="1"/>
  <c r="BK246" i="6" l="1"/>
  <c r="BK247" i="6" l="1"/>
  <c r="BK248" i="6" l="1"/>
  <c r="BK249" i="6" l="1"/>
  <c r="BK250" i="6" l="1"/>
  <c r="BK251" i="6" l="1"/>
  <c r="BK252" i="6" l="1"/>
  <c r="BK253" i="6" l="1"/>
  <c r="BK254" i="6" l="1"/>
  <c r="BK255" i="6" l="1"/>
  <c r="BK256" i="6" l="1"/>
  <c r="BK257" i="6" l="1"/>
  <c r="BK258" i="6" l="1"/>
  <c r="BK259" i="6" l="1"/>
  <c r="BK260" i="6" l="1"/>
  <c r="BK261" i="6" l="1"/>
  <c r="BK262" i="6" l="1"/>
  <c r="BK263" i="6" l="1"/>
  <c r="BK264" i="6" l="1"/>
  <c r="BK265" i="6" l="1"/>
  <c r="BK266" i="6" l="1"/>
  <c r="BK267" i="6" l="1"/>
  <c r="BK268" i="6" l="1"/>
  <c r="BK269" i="6" l="1"/>
  <c r="BK270" i="6" l="1"/>
  <c r="BK271" i="6" l="1"/>
  <c r="BK272" i="6" l="1"/>
  <c r="BK273" i="6" l="1"/>
  <c r="BK274" i="6" l="1"/>
  <c r="BK275" i="6" l="1"/>
  <c r="BK276" i="6" l="1"/>
  <c r="BK277" i="6" l="1"/>
  <c r="BK278" i="6" l="1"/>
  <c r="BK279" i="6" l="1"/>
  <c r="BK280" i="6" l="1"/>
  <c r="BK281" i="6" l="1"/>
  <c r="BK282" i="6" l="1"/>
  <c r="BK283" i="6" l="1"/>
  <c r="BK284" i="6" l="1"/>
  <c r="BK285" i="6" l="1"/>
  <c r="BK286" i="6" l="1"/>
  <c r="BK287" i="6" l="1"/>
  <c r="BK288" i="6" l="1"/>
  <c r="BK289" i="6" l="1"/>
  <c r="BK290" i="6" l="1"/>
  <c r="BK291" i="6" l="1"/>
  <c r="BK292" i="6" l="1"/>
  <c r="BK293" i="6" l="1"/>
  <c r="BK294" i="6" l="1"/>
  <c r="BK295" i="6" l="1"/>
  <c r="BK296" i="6" l="1"/>
  <c r="BK297" i="6" l="1"/>
  <c r="BK298" i="6" l="1"/>
  <c r="BK300" i="6" l="1"/>
  <c r="BK299" i="6" l="1"/>
  <c r="BK301" i="6" l="1"/>
  <c r="BK302" i="6"/>
  <c r="BK303" i="6" l="1"/>
  <c r="BK304" i="6" l="1"/>
  <c r="BK305" i="6" l="1"/>
  <c r="BK306" i="6" l="1"/>
  <c r="BK307" i="6" l="1"/>
  <c r="BK308" i="6" l="1"/>
  <c r="BK309" i="6" l="1"/>
  <c r="BK310" i="6" l="1"/>
  <c r="BK311" i="6" l="1"/>
  <c r="BK312" i="6" l="1"/>
  <c r="BK313" i="6" l="1"/>
  <c r="BK314" i="6" l="1"/>
  <c r="BK315" i="6" l="1"/>
  <c r="BK316" i="6" l="1"/>
  <c r="BK317" i="6" l="1"/>
  <c r="BK318" i="6" l="1"/>
  <c r="BK319" i="6" l="1"/>
  <c r="BK320" i="6" l="1"/>
  <c r="BK321" i="6" l="1"/>
  <c r="BK322" i="6" l="1"/>
  <c r="BK323" i="6" l="1"/>
  <c r="BK324" i="6" l="1"/>
  <c r="BK325" i="6" l="1"/>
  <c r="BK326" i="6" l="1"/>
  <c r="BK327" i="6" l="1"/>
  <c r="BK328" i="6" l="1"/>
  <c r="BK329" i="6" l="1"/>
  <c r="BK330" i="6" l="1"/>
  <c r="BK331" i="6" l="1"/>
  <c r="BK332" i="6" l="1"/>
  <c r="BK333" i="6" l="1"/>
  <c r="BK334" i="6" l="1"/>
  <c r="BK335" i="6" l="1"/>
  <c r="BK336" i="6" l="1"/>
  <c r="BK337" i="6" l="1"/>
  <c r="BK338" i="6" l="1"/>
  <c r="BK339" i="6" l="1"/>
  <c r="BK340" i="6" l="1"/>
  <c r="BK341" i="6" l="1"/>
  <c r="BK342" i="6" l="1"/>
  <c r="BK343" i="6" l="1"/>
  <c r="BK344" i="6" l="1"/>
  <c r="BK345" i="6" l="1"/>
  <c r="BK346" i="6" l="1"/>
  <c r="BK347" i="6" l="1"/>
  <c r="BK348" i="6" l="1"/>
  <c r="BK349" i="6" l="1"/>
  <c r="BK350" i="6" l="1"/>
  <c r="BK351" i="6" l="1"/>
  <c r="BK352" i="6" l="1"/>
  <c r="BK353" i="6" l="1"/>
  <c r="BK354" i="6" l="1"/>
  <c r="BK355" i="6" l="1"/>
  <c r="BK356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Gabriela Garzon</author>
    <author>ACER</author>
  </authors>
  <commentList>
    <comment ref="B4" authorId="0" shapeId="0" xr:uid="{00000000-0006-0000-0100-000001000000}">
      <text>
        <r>
          <rPr>
            <sz val="12"/>
            <color indexed="81"/>
            <rFont val="Tahoma"/>
            <family val="2"/>
          </rPr>
          <t>Nombre según Dictamen emitido por la Secretaría Técnica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Detallar claramente el uso de los recursos</t>
        </r>
      </text>
    </comment>
    <comment ref="AB19" authorId="0" shapeId="0" xr:uid="{33744D70-3F93-424B-A710-B0E44C772DBF}">
      <text>
        <r>
          <rPr>
            <b/>
            <sz val="9"/>
            <color indexed="81"/>
            <rFont val="Tahoma"/>
            <charset val="1"/>
          </rPr>
          <t>Gabriela Garzon:</t>
        </r>
        <r>
          <rPr>
            <sz val="9"/>
            <color indexed="81"/>
            <rFont val="Tahoma"/>
            <charset val="1"/>
          </rPr>
          <t xml:space="preserve">
Modificación MD-SSDAR-2022-0149-MEM de 03 de marzo de 2022</t>
        </r>
      </text>
    </comment>
    <comment ref="AE19" authorId="0" shapeId="0" xr:uid="{42AC208E-14D5-4C26-B9DE-C5FF6658E113}">
      <text>
        <r>
          <rPr>
            <b/>
            <sz val="9"/>
            <color indexed="81"/>
            <rFont val="Tahoma"/>
            <charset val="1"/>
          </rPr>
          <t>Gabriela Garzon:</t>
        </r>
        <r>
          <rPr>
            <sz val="9"/>
            <color indexed="81"/>
            <rFont val="Tahoma"/>
            <charset val="1"/>
          </rPr>
          <t xml:space="preserve">
Modificación MD-SSDAR-2022-0149-MEM de 03 de marzo de 2022</t>
        </r>
      </text>
    </comment>
    <comment ref="AH19" authorId="0" shapeId="0" xr:uid="{BFBA6996-F7E6-45AF-9850-8C87FD4727EB}">
      <text>
        <r>
          <rPr>
            <b/>
            <sz val="9"/>
            <color indexed="81"/>
            <rFont val="Tahoma"/>
            <charset val="1"/>
          </rPr>
          <t>Gabriela Garzon:</t>
        </r>
        <r>
          <rPr>
            <sz val="9"/>
            <color indexed="81"/>
            <rFont val="Tahoma"/>
            <charset val="1"/>
          </rPr>
          <t xml:space="preserve">
Modificación MD-SSDAR-2022-0149-MEM de 03 de marzo de 2022</t>
        </r>
      </text>
    </comment>
    <comment ref="AH22" authorId="0" shapeId="0" xr:uid="{7121EAEB-CF74-4990-A17B-663430216806}">
      <text>
        <r>
          <rPr>
            <b/>
            <sz val="9"/>
            <color indexed="81"/>
            <rFont val="Tahoma"/>
            <charset val="1"/>
          </rPr>
          <t>Gabriela Garzon:</t>
        </r>
        <r>
          <rPr>
            <sz val="9"/>
            <color indexed="81"/>
            <rFont val="Tahoma"/>
            <charset val="1"/>
          </rPr>
          <t xml:space="preserve">
Modificación MD-SSDAR-2022-0149-MEM de 03 de marzo de 2022</t>
        </r>
      </text>
    </comment>
    <comment ref="BL22" authorId="1" shapeId="0" xr:uid="{72B770EA-28F7-4895-B4A0-B091EA82686C}">
      <text>
        <r>
          <rPr>
            <b/>
            <sz val="9"/>
            <color indexed="81"/>
            <rFont val="Tahoma"/>
            <family val="2"/>
          </rPr>
          <t xml:space="preserve">GG: 
</t>
        </r>
        <r>
          <rPr>
            <sz val="9"/>
            <color indexed="81"/>
            <rFont val="Tahoma"/>
            <family val="2"/>
          </rPr>
          <t>MD-SSDAR-2022-0052-MEM de 31-ene-2022</t>
        </r>
      </text>
    </comment>
    <comment ref="AE60" authorId="0" shapeId="0" xr:uid="{6B1CCCF2-1FEF-4EC4-BF8B-1400600BE36F}">
      <text>
        <r>
          <rPr>
            <b/>
            <sz val="9"/>
            <color indexed="81"/>
            <rFont val="Tahoma"/>
            <charset val="1"/>
          </rPr>
          <t>Gabriela Garzon:</t>
        </r>
        <r>
          <rPr>
            <sz val="9"/>
            <color indexed="81"/>
            <rFont val="Tahoma"/>
            <charset val="1"/>
          </rPr>
          <t xml:space="preserve">
MD-SSAF-2022-0085-MEM de 22 de febrero de 202</t>
        </r>
      </text>
    </comment>
    <comment ref="AH60" authorId="0" shapeId="0" xr:uid="{19C55347-167F-48C0-9A4E-AFADBB1E95FD}">
      <text>
        <r>
          <rPr>
            <b/>
            <sz val="9"/>
            <color indexed="81"/>
            <rFont val="Tahoma"/>
            <charset val="1"/>
          </rPr>
          <t>Gabriela Garzon:</t>
        </r>
        <r>
          <rPr>
            <sz val="9"/>
            <color indexed="81"/>
            <rFont val="Tahoma"/>
            <charset val="1"/>
          </rPr>
          <t xml:space="preserve">
MD-SSAF-2022-0085-MEM de 22 de febrero de 202</t>
        </r>
      </text>
    </comment>
    <comment ref="AK60" authorId="0" shapeId="0" xr:uid="{9BC372CB-CEDE-49A8-B050-E9EC6CB15C69}">
      <text>
        <r>
          <rPr>
            <b/>
            <sz val="9"/>
            <color indexed="81"/>
            <rFont val="Tahoma"/>
            <charset val="1"/>
          </rPr>
          <t>Gabriela Garzon:</t>
        </r>
        <r>
          <rPr>
            <sz val="9"/>
            <color indexed="81"/>
            <rFont val="Tahoma"/>
            <charset val="1"/>
          </rPr>
          <t xml:space="preserve">
MD-SSAF-2022-0085-MEM de 22 de febrero de 202</t>
        </r>
      </text>
    </comment>
    <comment ref="AN60" authorId="0" shapeId="0" xr:uid="{F771340B-EF5B-41C9-B02D-E2FEA1BC871F}">
      <text>
        <r>
          <rPr>
            <b/>
            <sz val="9"/>
            <color indexed="81"/>
            <rFont val="Tahoma"/>
            <charset val="1"/>
          </rPr>
          <t>Gabriela Garzon:</t>
        </r>
        <r>
          <rPr>
            <sz val="9"/>
            <color indexed="81"/>
            <rFont val="Tahoma"/>
            <charset val="1"/>
          </rPr>
          <t xml:space="preserve">
MD-SSAF-2022-0085-MEM de 22 de febrero de 202</t>
        </r>
      </text>
    </comment>
    <comment ref="AQ60" authorId="0" shapeId="0" xr:uid="{946E7002-72B1-49D5-88E5-8EEC0CFC268F}">
      <text>
        <r>
          <rPr>
            <b/>
            <sz val="9"/>
            <color indexed="81"/>
            <rFont val="Tahoma"/>
            <charset val="1"/>
          </rPr>
          <t>Gabriela Garzon:</t>
        </r>
        <r>
          <rPr>
            <sz val="9"/>
            <color indexed="81"/>
            <rFont val="Tahoma"/>
            <charset val="1"/>
          </rPr>
          <t xml:space="preserve">
MD-SSAF-2022-0085-MEM de 22 de febrero de 202</t>
        </r>
      </text>
    </comment>
    <comment ref="AT60" authorId="0" shapeId="0" xr:uid="{BC5269BB-C857-4CD0-B63C-7ABCAEE30F0C}">
      <text>
        <r>
          <rPr>
            <b/>
            <sz val="9"/>
            <color indexed="81"/>
            <rFont val="Tahoma"/>
            <charset val="1"/>
          </rPr>
          <t>Gabriela Garzon:</t>
        </r>
        <r>
          <rPr>
            <sz val="9"/>
            <color indexed="81"/>
            <rFont val="Tahoma"/>
            <charset val="1"/>
          </rPr>
          <t xml:space="preserve">
MD-SSAF-2022-0085-MEM de 22 de febrero de 202</t>
        </r>
      </text>
    </comment>
    <comment ref="AW60" authorId="0" shapeId="0" xr:uid="{B50D1C8E-E551-4366-8171-378CAD213E1A}">
      <text>
        <r>
          <rPr>
            <b/>
            <sz val="9"/>
            <color indexed="81"/>
            <rFont val="Tahoma"/>
            <charset val="1"/>
          </rPr>
          <t>Gabriela Garzon:</t>
        </r>
        <r>
          <rPr>
            <sz val="9"/>
            <color indexed="81"/>
            <rFont val="Tahoma"/>
            <charset val="1"/>
          </rPr>
          <t xml:space="preserve">
MD-SSAF-2022-0085-MEM de 22 de febrero de 202</t>
        </r>
      </text>
    </comment>
    <comment ref="AZ60" authorId="0" shapeId="0" xr:uid="{EED9D784-7E1D-4906-8CC7-5515170F3D69}">
      <text>
        <r>
          <rPr>
            <b/>
            <sz val="9"/>
            <color indexed="81"/>
            <rFont val="Tahoma"/>
            <charset val="1"/>
          </rPr>
          <t>Gabriela Garzon:</t>
        </r>
        <r>
          <rPr>
            <sz val="9"/>
            <color indexed="81"/>
            <rFont val="Tahoma"/>
            <charset val="1"/>
          </rPr>
          <t xml:space="preserve">
MD-SSAF-2022-0085-MEM de 22 de febrero de 202</t>
        </r>
      </text>
    </comment>
    <comment ref="BC60" authorId="0" shapeId="0" xr:uid="{F778F661-9FC6-4619-AFAF-525112D07520}">
      <text>
        <r>
          <rPr>
            <b/>
            <sz val="9"/>
            <color indexed="81"/>
            <rFont val="Tahoma"/>
            <charset val="1"/>
          </rPr>
          <t>Gabriela Garzon:</t>
        </r>
        <r>
          <rPr>
            <sz val="9"/>
            <color indexed="81"/>
            <rFont val="Tahoma"/>
            <charset val="1"/>
          </rPr>
          <t xml:space="preserve">
MD-SSAF-2022-0085-MEM de 22 de febrero de 202</t>
        </r>
      </text>
    </comment>
    <comment ref="BF60" authorId="0" shapeId="0" xr:uid="{4D2BC09A-02B2-43D7-935A-272D22FF1CE0}">
      <text>
        <r>
          <rPr>
            <b/>
            <sz val="9"/>
            <color indexed="81"/>
            <rFont val="Tahoma"/>
            <charset val="1"/>
          </rPr>
          <t>Gabriela Garzon:</t>
        </r>
        <r>
          <rPr>
            <sz val="9"/>
            <color indexed="81"/>
            <rFont val="Tahoma"/>
            <charset val="1"/>
          </rPr>
          <t xml:space="preserve">
MD-SSAF-2022-0085-MEM de 22 de febrero de 202</t>
        </r>
      </text>
    </comment>
    <comment ref="BL60" authorId="0" shapeId="0" xr:uid="{F3312FDD-F23C-4E32-9127-8339AF5B3821}">
      <text>
        <r>
          <rPr>
            <b/>
            <sz val="9"/>
            <color indexed="81"/>
            <rFont val="Tahoma"/>
            <charset val="1"/>
          </rPr>
          <t>Gabriela Garzon:</t>
        </r>
        <r>
          <rPr>
            <sz val="9"/>
            <color indexed="81"/>
            <rFont val="Tahoma"/>
            <charset val="1"/>
          </rPr>
          <t xml:space="preserve">
MD-SSAF-2022-0105-MEM de 03/03/2022</t>
        </r>
      </text>
    </comment>
    <comment ref="AH61" authorId="0" shapeId="0" xr:uid="{1CCCC062-5892-4467-B7D1-0238C83EAB17}">
      <text>
        <r>
          <rPr>
            <b/>
            <sz val="9"/>
            <color indexed="81"/>
            <rFont val="Tahoma"/>
            <charset val="1"/>
          </rPr>
          <t>Gabriela Garzon:</t>
        </r>
        <r>
          <rPr>
            <sz val="9"/>
            <color indexed="81"/>
            <rFont val="Tahoma"/>
            <charset val="1"/>
          </rPr>
          <t xml:space="preserve">
MD-SSAF-2022-0085-MEM de 22 de febrero de 202</t>
        </r>
      </text>
    </comment>
    <comment ref="AK61" authorId="0" shapeId="0" xr:uid="{5E49F9A9-3D28-4B8F-A041-6EB1085E2385}">
      <text>
        <r>
          <rPr>
            <b/>
            <sz val="9"/>
            <color indexed="81"/>
            <rFont val="Tahoma"/>
            <charset val="1"/>
          </rPr>
          <t>Gabriela Garzon:</t>
        </r>
        <r>
          <rPr>
            <sz val="9"/>
            <color indexed="81"/>
            <rFont val="Tahoma"/>
            <charset val="1"/>
          </rPr>
          <t xml:space="preserve">
MD-SSAF-2022-0085-MEM de 22 de febrero de 202</t>
        </r>
      </text>
    </comment>
    <comment ref="AN61" authorId="0" shapeId="0" xr:uid="{A0F45F56-54BA-450A-85FE-FD5E5AFED746}">
      <text>
        <r>
          <rPr>
            <b/>
            <sz val="9"/>
            <color indexed="81"/>
            <rFont val="Tahoma"/>
            <charset val="1"/>
          </rPr>
          <t>Gabriela Garzon:</t>
        </r>
        <r>
          <rPr>
            <sz val="9"/>
            <color indexed="81"/>
            <rFont val="Tahoma"/>
            <charset val="1"/>
          </rPr>
          <t xml:space="preserve">
MD-SSAF-2022-0085-MEM de 22 de febrero de 202</t>
        </r>
      </text>
    </comment>
    <comment ref="AQ61" authorId="0" shapeId="0" xr:uid="{1C2574CE-A32F-47A8-8CC7-9B469E30FE91}">
      <text>
        <r>
          <rPr>
            <b/>
            <sz val="9"/>
            <color indexed="81"/>
            <rFont val="Tahoma"/>
            <charset val="1"/>
          </rPr>
          <t>Gabriela Garzon:</t>
        </r>
        <r>
          <rPr>
            <sz val="9"/>
            <color indexed="81"/>
            <rFont val="Tahoma"/>
            <charset val="1"/>
          </rPr>
          <t xml:space="preserve">
MD-SSAF-2022-0085-MEM de 22 de febrero de 202</t>
        </r>
      </text>
    </comment>
    <comment ref="AT61" authorId="0" shapeId="0" xr:uid="{45B58706-3C96-4785-AFF1-7605ED7BF024}">
      <text>
        <r>
          <rPr>
            <b/>
            <sz val="9"/>
            <color indexed="81"/>
            <rFont val="Tahoma"/>
            <charset val="1"/>
          </rPr>
          <t>Gabriela Garzon:</t>
        </r>
        <r>
          <rPr>
            <sz val="9"/>
            <color indexed="81"/>
            <rFont val="Tahoma"/>
            <charset val="1"/>
          </rPr>
          <t xml:space="preserve">
MD-SSAF-2022-0085-MEM de 22 de febrero de 202</t>
        </r>
      </text>
    </comment>
    <comment ref="AW61" authorId="0" shapeId="0" xr:uid="{89387EAA-7C61-4CD4-951F-4C873D728E63}">
      <text>
        <r>
          <rPr>
            <b/>
            <sz val="9"/>
            <color indexed="81"/>
            <rFont val="Tahoma"/>
            <charset val="1"/>
          </rPr>
          <t>Gabriela Garzon:</t>
        </r>
        <r>
          <rPr>
            <sz val="9"/>
            <color indexed="81"/>
            <rFont val="Tahoma"/>
            <charset val="1"/>
          </rPr>
          <t xml:space="preserve">
MD-SSAF-2022-0085-MEM de 22 de febrero de 202</t>
        </r>
      </text>
    </comment>
    <comment ref="AZ61" authorId="0" shapeId="0" xr:uid="{3434CB91-48AA-4066-B3BD-E6755526132A}">
      <text>
        <r>
          <rPr>
            <b/>
            <sz val="9"/>
            <color indexed="81"/>
            <rFont val="Tahoma"/>
            <charset val="1"/>
          </rPr>
          <t>Gabriela Garzon:</t>
        </r>
        <r>
          <rPr>
            <sz val="9"/>
            <color indexed="81"/>
            <rFont val="Tahoma"/>
            <charset val="1"/>
          </rPr>
          <t xml:space="preserve">
MD-SSAF-2022-0085-MEM de 22 de febrero de 202</t>
        </r>
      </text>
    </comment>
    <comment ref="BC61" authorId="0" shapeId="0" xr:uid="{E5DE3AA6-6B4D-4678-A9D7-23C4BB2D53D3}">
      <text>
        <r>
          <rPr>
            <b/>
            <sz val="9"/>
            <color indexed="81"/>
            <rFont val="Tahoma"/>
            <charset val="1"/>
          </rPr>
          <t>Gabriela Garzon:</t>
        </r>
        <r>
          <rPr>
            <sz val="9"/>
            <color indexed="81"/>
            <rFont val="Tahoma"/>
            <charset val="1"/>
          </rPr>
          <t xml:space="preserve">
MD-SSAF-2022-0085-MEM de 22 de febrero de 202</t>
        </r>
      </text>
    </comment>
    <comment ref="BF61" authorId="0" shapeId="0" xr:uid="{07C6A652-494F-4FF3-8CDE-6634C5FC8399}">
      <text>
        <r>
          <rPr>
            <b/>
            <sz val="9"/>
            <color indexed="81"/>
            <rFont val="Tahoma"/>
            <charset val="1"/>
          </rPr>
          <t>Gabriela Garzon:</t>
        </r>
        <r>
          <rPr>
            <sz val="9"/>
            <color indexed="81"/>
            <rFont val="Tahoma"/>
            <charset val="1"/>
          </rPr>
          <t xml:space="preserve">
MD-SSAF-2022-0085-MEM de 22 de febrero de 202</t>
        </r>
      </text>
    </comment>
    <comment ref="BL61" authorId="0" shapeId="0" xr:uid="{F6E1D52C-4658-45B2-A6DF-F636BE4FEA6D}">
      <text>
        <r>
          <rPr>
            <b/>
            <sz val="9"/>
            <color indexed="81"/>
            <rFont val="Tahoma"/>
            <charset val="1"/>
          </rPr>
          <t>Gabriela Garzon:</t>
        </r>
        <r>
          <rPr>
            <sz val="9"/>
            <color indexed="81"/>
            <rFont val="Tahoma"/>
            <charset val="1"/>
          </rPr>
          <t xml:space="preserve">
MD-SSAF-2022-0105-MEM de 03/03/2022</t>
        </r>
      </text>
    </comment>
    <comment ref="AH62" authorId="0" shapeId="0" xr:uid="{BC214C63-3290-4A6D-B48C-2A85643008D0}">
      <text>
        <r>
          <rPr>
            <b/>
            <sz val="9"/>
            <color indexed="81"/>
            <rFont val="Tahoma"/>
            <charset val="1"/>
          </rPr>
          <t>Gabriela Garzon:</t>
        </r>
        <r>
          <rPr>
            <sz val="9"/>
            <color indexed="81"/>
            <rFont val="Tahoma"/>
            <charset val="1"/>
          </rPr>
          <t xml:space="preserve">
MD-SSAF-2022-0085-MEM de 22 de febrero de 2022
</t>
        </r>
      </text>
    </comment>
    <comment ref="AK62" authorId="0" shapeId="0" xr:uid="{938BDCE0-013C-481E-8AEC-6BA975F4F828}">
      <text>
        <r>
          <rPr>
            <b/>
            <sz val="9"/>
            <color indexed="81"/>
            <rFont val="Tahoma"/>
            <charset val="1"/>
          </rPr>
          <t>Gabriela Garzon:</t>
        </r>
        <r>
          <rPr>
            <sz val="9"/>
            <color indexed="81"/>
            <rFont val="Tahoma"/>
            <charset val="1"/>
          </rPr>
          <t xml:space="preserve">
MD-SSAF-2022-0085-MEM de 22 de febrero de 2022
</t>
        </r>
      </text>
    </comment>
    <comment ref="AN62" authorId="0" shapeId="0" xr:uid="{7DBA2390-96EF-4568-BB51-F77F144AB598}">
      <text>
        <r>
          <rPr>
            <b/>
            <sz val="9"/>
            <color indexed="81"/>
            <rFont val="Tahoma"/>
            <charset val="1"/>
          </rPr>
          <t>Gabriela Garzon:</t>
        </r>
        <r>
          <rPr>
            <sz val="9"/>
            <color indexed="81"/>
            <rFont val="Tahoma"/>
            <charset val="1"/>
          </rPr>
          <t xml:space="preserve">
MD-SSAF-2022-0085-MEM de 22 de febrero de 2022
</t>
        </r>
      </text>
    </comment>
    <comment ref="AQ62" authorId="0" shapeId="0" xr:uid="{81DFBBFC-FCD7-4D1B-B3E4-AA783A1E12E9}">
      <text>
        <r>
          <rPr>
            <b/>
            <sz val="9"/>
            <color indexed="81"/>
            <rFont val="Tahoma"/>
            <charset val="1"/>
          </rPr>
          <t>Gabriela Garzon:</t>
        </r>
        <r>
          <rPr>
            <sz val="9"/>
            <color indexed="81"/>
            <rFont val="Tahoma"/>
            <charset val="1"/>
          </rPr>
          <t xml:space="preserve">
MD-SSAF-2022-0085-MEM de 22 de febrero de 2022
</t>
        </r>
      </text>
    </comment>
    <comment ref="AT62" authorId="0" shapeId="0" xr:uid="{85CDF448-9BEA-4E56-837D-C0C96800D6E1}">
      <text>
        <r>
          <rPr>
            <b/>
            <sz val="9"/>
            <color indexed="81"/>
            <rFont val="Tahoma"/>
            <charset val="1"/>
          </rPr>
          <t>Gabriela Garzon:</t>
        </r>
        <r>
          <rPr>
            <sz val="9"/>
            <color indexed="81"/>
            <rFont val="Tahoma"/>
            <charset val="1"/>
          </rPr>
          <t xml:space="preserve">
MD-SSAF-2022-0085-MEM de 22 de febrero de 2022
</t>
        </r>
      </text>
    </comment>
    <comment ref="AW62" authorId="0" shapeId="0" xr:uid="{30A3FBE1-6F70-4BD9-B17E-E5A3F127EA48}">
      <text>
        <r>
          <rPr>
            <b/>
            <sz val="9"/>
            <color indexed="81"/>
            <rFont val="Tahoma"/>
            <charset val="1"/>
          </rPr>
          <t>Gabriela Garzon:</t>
        </r>
        <r>
          <rPr>
            <sz val="9"/>
            <color indexed="81"/>
            <rFont val="Tahoma"/>
            <charset val="1"/>
          </rPr>
          <t xml:space="preserve">
MD-SSAF-2022-0085-MEM de 22 de febrero de 2022
</t>
        </r>
      </text>
    </comment>
    <comment ref="AZ62" authorId="0" shapeId="0" xr:uid="{281128C3-3C62-484A-A870-22F023431EA0}">
      <text>
        <r>
          <rPr>
            <b/>
            <sz val="9"/>
            <color indexed="81"/>
            <rFont val="Tahoma"/>
            <charset val="1"/>
          </rPr>
          <t>Gabriela Garzon:</t>
        </r>
        <r>
          <rPr>
            <sz val="9"/>
            <color indexed="81"/>
            <rFont val="Tahoma"/>
            <charset val="1"/>
          </rPr>
          <t xml:space="preserve">
MD-SSAF-2022-0085-MEM de 22 de febrero de 2022
</t>
        </r>
      </text>
    </comment>
    <comment ref="BC62" authorId="0" shapeId="0" xr:uid="{24E49F61-D1CD-42C0-A59F-3D7DB5E186C5}">
      <text>
        <r>
          <rPr>
            <b/>
            <sz val="9"/>
            <color indexed="81"/>
            <rFont val="Tahoma"/>
            <charset val="1"/>
          </rPr>
          <t>Gabriela Garzon:</t>
        </r>
        <r>
          <rPr>
            <sz val="9"/>
            <color indexed="81"/>
            <rFont val="Tahoma"/>
            <charset val="1"/>
          </rPr>
          <t xml:space="preserve">
MD-SSAF-2022-0085-MEM de 22 de febrero de 2022
</t>
        </r>
      </text>
    </comment>
    <comment ref="BF62" authorId="0" shapeId="0" xr:uid="{AD74AB28-D032-4A84-AB9B-1491117C964E}">
      <text>
        <r>
          <rPr>
            <b/>
            <sz val="9"/>
            <color indexed="81"/>
            <rFont val="Tahoma"/>
            <charset val="1"/>
          </rPr>
          <t>Gabriela Garzon:</t>
        </r>
        <r>
          <rPr>
            <sz val="9"/>
            <color indexed="81"/>
            <rFont val="Tahoma"/>
            <charset val="1"/>
          </rPr>
          <t xml:space="preserve">
MD-SSAF-2022-0085-MEM de 22 de febrero de 2022
</t>
        </r>
      </text>
    </comment>
    <comment ref="BL62" authorId="0" shapeId="0" xr:uid="{E87050C3-BB7C-41FE-BAB0-097263AB69D8}">
      <text>
        <r>
          <rPr>
            <b/>
            <sz val="9"/>
            <color indexed="81"/>
            <rFont val="Tahoma"/>
            <charset val="1"/>
          </rPr>
          <t>Gabriela Garzon:</t>
        </r>
        <r>
          <rPr>
            <sz val="9"/>
            <color indexed="81"/>
            <rFont val="Tahoma"/>
            <charset val="1"/>
          </rPr>
          <t xml:space="preserve">
MD-SSAF-2022-0105-MEM de 03/03/2022</t>
        </r>
      </text>
    </comment>
    <comment ref="AK64" authorId="0" shapeId="0" xr:uid="{FDBA00A5-414D-4A62-8329-056AC24D0B22}">
      <text>
        <r>
          <rPr>
            <b/>
            <sz val="9"/>
            <color indexed="81"/>
            <rFont val="Tahoma"/>
            <charset val="1"/>
          </rPr>
          <t>Gabriela Garzon:</t>
        </r>
        <r>
          <rPr>
            <sz val="9"/>
            <color indexed="81"/>
            <rFont val="Tahoma"/>
            <charset val="1"/>
          </rPr>
          <t xml:space="preserve">
MD-SSAF-2022-0085-MEM de 22 de febrero de 202</t>
        </r>
      </text>
    </comment>
    <comment ref="AE70" authorId="0" shapeId="0" xr:uid="{6F4B1C1F-4E18-4CD3-B5A9-99F4CF4CAE2B}">
      <text>
        <r>
          <rPr>
            <b/>
            <sz val="9"/>
            <color indexed="81"/>
            <rFont val="Tahoma"/>
            <charset val="1"/>
          </rPr>
          <t>Gabriela Garzon:</t>
        </r>
        <r>
          <rPr>
            <sz val="9"/>
            <color indexed="81"/>
            <rFont val="Tahoma"/>
            <charset val="1"/>
          </rPr>
          <t xml:space="preserve">
Modificación MD-SSDAR-2022-0149-MEM de 03 de marzo de 2022</t>
        </r>
      </text>
    </comment>
    <comment ref="BL73" authorId="0" shapeId="0" xr:uid="{7867AAE2-7F49-46E9-B901-A22053CFEA1E}">
      <text>
        <r>
          <rPr>
            <b/>
            <sz val="9"/>
            <color indexed="81"/>
            <rFont val="Tahoma"/>
            <family val="2"/>
          </rPr>
          <t>Gabriela Garzon:</t>
        </r>
        <r>
          <rPr>
            <sz val="9"/>
            <color indexed="81"/>
            <rFont val="Tahoma"/>
            <family val="2"/>
          </rPr>
          <t xml:space="preserve">
MD-SSDAR-2022-0138-MEM de 25/feb/2022</t>
        </r>
      </text>
    </comment>
    <comment ref="BL74" authorId="0" shapeId="0" xr:uid="{C656025C-163A-4B97-AD12-12814565AE8B}">
      <text>
        <r>
          <rPr>
            <b/>
            <sz val="9"/>
            <color indexed="81"/>
            <rFont val="Tahoma"/>
            <family val="2"/>
          </rPr>
          <t>Gabriela Garzon:</t>
        </r>
        <r>
          <rPr>
            <sz val="9"/>
            <color indexed="81"/>
            <rFont val="Tahoma"/>
            <family val="2"/>
          </rPr>
          <t xml:space="preserve">
MD-SSDAR-2022-0138-MEM de 25/feb/2022</t>
        </r>
      </text>
    </comment>
    <comment ref="BL75" authorId="0" shapeId="0" xr:uid="{49B6FF60-43A5-40E2-9DB7-34DBF5948637}">
      <text>
        <r>
          <rPr>
            <b/>
            <sz val="9"/>
            <color indexed="81"/>
            <rFont val="Tahoma"/>
            <charset val="1"/>
          </rPr>
          <t>Gabriela Garzon:</t>
        </r>
        <r>
          <rPr>
            <sz val="9"/>
            <color indexed="81"/>
            <rFont val="Tahoma"/>
            <charset val="1"/>
          </rPr>
          <t xml:space="preserve">
MD-SSDAR-2022-0138-MEM de 25/feb/2022</t>
        </r>
      </text>
    </comment>
    <comment ref="BL76" authorId="0" shapeId="0" xr:uid="{D0152DE9-5AB4-4C7D-816C-0EA760D68093}">
      <text>
        <r>
          <rPr>
            <b/>
            <sz val="9"/>
            <color indexed="81"/>
            <rFont val="Tahoma"/>
            <charset val="1"/>
          </rPr>
          <t>Gabriela Garzon:</t>
        </r>
        <r>
          <rPr>
            <sz val="9"/>
            <color indexed="81"/>
            <rFont val="Tahoma"/>
            <charset val="1"/>
          </rPr>
          <t xml:space="preserve">
MD-SSDAR-2022-0138-MEM de 25/feb/2022</t>
        </r>
      </text>
    </comment>
    <comment ref="BL83" authorId="0" shapeId="0" xr:uid="{DD8381E7-2DEA-4B0D-B75B-0E231BAEF812}">
      <text>
        <r>
          <rPr>
            <b/>
            <sz val="9"/>
            <color indexed="81"/>
            <rFont val="Tahoma"/>
            <family val="2"/>
          </rPr>
          <t>Gabriela Garzon:</t>
        </r>
        <r>
          <rPr>
            <sz val="9"/>
            <color indexed="81"/>
            <rFont val="Tahoma"/>
            <family val="2"/>
          </rPr>
          <t xml:space="preserve">
MD-SSDAR-2022-0138-MEM de 25/feb/2022</t>
        </r>
      </text>
    </comment>
    <comment ref="BL84" authorId="0" shapeId="0" xr:uid="{8A053B2C-3018-499A-9689-9429B515F8F6}">
      <text>
        <r>
          <rPr>
            <b/>
            <sz val="9"/>
            <color indexed="81"/>
            <rFont val="Tahoma"/>
            <family val="2"/>
          </rPr>
          <t>Gabriela Garzon:</t>
        </r>
        <r>
          <rPr>
            <sz val="9"/>
            <color indexed="81"/>
            <rFont val="Tahoma"/>
            <family val="2"/>
          </rPr>
          <t xml:space="preserve">
MD-SSDAR-2022-0138-MEM de 25/feb/2022</t>
        </r>
      </text>
    </comment>
    <comment ref="BL85" authorId="0" shapeId="0" xr:uid="{18618405-5F90-47BA-A40C-1B28030503C1}">
      <text>
        <r>
          <rPr>
            <b/>
            <sz val="9"/>
            <color indexed="81"/>
            <rFont val="Tahoma"/>
            <charset val="1"/>
          </rPr>
          <t>Gabriela Garzon:</t>
        </r>
        <r>
          <rPr>
            <sz val="9"/>
            <color indexed="81"/>
            <rFont val="Tahoma"/>
            <charset val="1"/>
          </rPr>
          <t xml:space="preserve">
MD-SSDAR-2022-0138-MEM de 25/feb/2022</t>
        </r>
      </text>
    </comment>
    <comment ref="BL86" authorId="0" shapeId="0" xr:uid="{84A8E566-9318-46AF-84B5-48D521B69118}">
      <text>
        <r>
          <rPr>
            <b/>
            <sz val="9"/>
            <color indexed="81"/>
            <rFont val="Tahoma"/>
            <charset val="1"/>
          </rPr>
          <t>Gabriela Garzon:</t>
        </r>
        <r>
          <rPr>
            <sz val="9"/>
            <color indexed="81"/>
            <rFont val="Tahoma"/>
            <charset val="1"/>
          </rPr>
          <t xml:space="preserve">
MD-SSDAR-2022-0138-MEM de 25/feb/2022</t>
        </r>
      </text>
    </comment>
    <comment ref="BL93" authorId="0" shapeId="0" xr:uid="{B4A1DC0E-61D3-435B-9401-E4C4FCCB22FF}">
      <text>
        <r>
          <rPr>
            <b/>
            <sz val="9"/>
            <color indexed="81"/>
            <rFont val="Tahoma"/>
            <family val="2"/>
          </rPr>
          <t>Gabriela Garzon:</t>
        </r>
        <r>
          <rPr>
            <sz val="9"/>
            <color indexed="81"/>
            <rFont val="Tahoma"/>
            <family val="2"/>
          </rPr>
          <t xml:space="preserve">
MD-SSDAR-2022-0138-MEM de 25/feb/2022</t>
        </r>
      </text>
    </comment>
    <comment ref="BL94" authorId="0" shapeId="0" xr:uid="{97E558C7-6B5D-407B-B81B-BA250E7A27B3}">
      <text>
        <r>
          <rPr>
            <b/>
            <sz val="9"/>
            <color indexed="81"/>
            <rFont val="Tahoma"/>
            <family val="2"/>
          </rPr>
          <t>Gabriela Garzon:</t>
        </r>
        <r>
          <rPr>
            <sz val="9"/>
            <color indexed="81"/>
            <rFont val="Tahoma"/>
            <family val="2"/>
          </rPr>
          <t xml:space="preserve">
MD-SSDAR-2022-0138-MEM de 25/feb/2022</t>
        </r>
      </text>
    </comment>
    <comment ref="BL95" authorId="0" shapeId="0" xr:uid="{050CE07F-FFC7-4D2A-BA26-01A8A3C50714}">
      <text>
        <r>
          <rPr>
            <b/>
            <sz val="9"/>
            <color indexed="81"/>
            <rFont val="Tahoma"/>
            <charset val="1"/>
          </rPr>
          <t>Gabriela Garzon:</t>
        </r>
        <r>
          <rPr>
            <sz val="9"/>
            <color indexed="81"/>
            <rFont val="Tahoma"/>
            <charset val="1"/>
          </rPr>
          <t xml:space="preserve">
MD-SSDAR-2022-0138-MEM de 25/feb/2022</t>
        </r>
      </text>
    </comment>
    <comment ref="BL96" authorId="0" shapeId="0" xr:uid="{21984034-6513-4B3E-82E5-25A52D1F532B}">
      <text>
        <r>
          <rPr>
            <b/>
            <sz val="9"/>
            <color indexed="81"/>
            <rFont val="Tahoma"/>
            <charset val="1"/>
          </rPr>
          <t>Gabriela Garzon:</t>
        </r>
        <r>
          <rPr>
            <sz val="9"/>
            <color indexed="81"/>
            <rFont val="Tahoma"/>
            <charset val="1"/>
          </rPr>
          <t xml:space="preserve">
MD-SSDAR-2022-0138-MEM de 25/feb/2022</t>
        </r>
      </text>
    </comment>
    <comment ref="BL103" authorId="0" shapeId="0" xr:uid="{E1252BD5-E570-46FE-9BA9-FF799366C25F}">
      <text>
        <r>
          <rPr>
            <b/>
            <sz val="9"/>
            <color indexed="81"/>
            <rFont val="Tahoma"/>
            <family val="2"/>
          </rPr>
          <t>Gabriela Garzon:</t>
        </r>
        <r>
          <rPr>
            <sz val="9"/>
            <color indexed="81"/>
            <rFont val="Tahoma"/>
            <family val="2"/>
          </rPr>
          <t xml:space="preserve">
MD-SSDAR-2022-0138-MEM de 25/feb/2022</t>
        </r>
      </text>
    </comment>
    <comment ref="BL104" authorId="0" shapeId="0" xr:uid="{6B2CCA72-904B-4D60-95A3-FC77D1DBE4FA}">
      <text>
        <r>
          <rPr>
            <b/>
            <sz val="9"/>
            <color indexed="81"/>
            <rFont val="Tahoma"/>
            <family val="2"/>
          </rPr>
          <t>Gabriela Garzon:</t>
        </r>
        <r>
          <rPr>
            <sz val="9"/>
            <color indexed="81"/>
            <rFont val="Tahoma"/>
            <family val="2"/>
          </rPr>
          <t xml:space="preserve">
MD-SSDAR-2022-0138-MEM de 25/feb/2022</t>
        </r>
      </text>
    </comment>
    <comment ref="BL105" authorId="0" shapeId="0" xr:uid="{649DD2AC-C83D-4532-AB49-A0F95A74A25E}">
      <text>
        <r>
          <rPr>
            <b/>
            <sz val="9"/>
            <color indexed="81"/>
            <rFont val="Tahoma"/>
            <charset val="1"/>
          </rPr>
          <t>Gabriela Garzon:</t>
        </r>
        <r>
          <rPr>
            <sz val="9"/>
            <color indexed="81"/>
            <rFont val="Tahoma"/>
            <charset val="1"/>
          </rPr>
          <t xml:space="preserve">
MD-SSDAR-2022-0138-MEM de 25/feb/2022</t>
        </r>
      </text>
    </comment>
    <comment ref="BL106" authorId="0" shapeId="0" xr:uid="{98367AA7-2D11-4171-8F5D-1DF4E66897D1}">
      <text>
        <r>
          <rPr>
            <b/>
            <sz val="9"/>
            <color indexed="81"/>
            <rFont val="Tahoma"/>
            <charset val="1"/>
          </rPr>
          <t>Gabriela Garzon:</t>
        </r>
        <r>
          <rPr>
            <sz val="9"/>
            <color indexed="81"/>
            <rFont val="Tahoma"/>
            <charset val="1"/>
          </rPr>
          <t xml:space="preserve">
MD-SSDAR-2022-0138-MEM de 25/feb/2022</t>
        </r>
      </text>
    </comment>
    <comment ref="BL113" authorId="0" shapeId="0" xr:uid="{D17ABA97-2D7B-45B5-A0B9-58E6749E4989}">
      <text>
        <r>
          <rPr>
            <b/>
            <sz val="9"/>
            <color indexed="81"/>
            <rFont val="Tahoma"/>
            <family val="2"/>
          </rPr>
          <t>Gabriela Garzon:</t>
        </r>
        <r>
          <rPr>
            <sz val="9"/>
            <color indexed="81"/>
            <rFont val="Tahoma"/>
            <family val="2"/>
          </rPr>
          <t xml:space="preserve">
MD-SSDAR-2022-0138-MEM de 25/feb/2022</t>
        </r>
      </text>
    </comment>
    <comment ref="BL114" authorId="0" shapeId="0" xr:uid="{38A76124-8152-4428-9BE0-3270943FC242}">
      <text>
        <r>
          <rPr>
            <b/>
            <sz val="9"/>
            <color indexed="81"/>
            <rFont val="Tahoma"/>
            <family val="2"/>
          </rPr>
          <t>Gabriela Garzon:</t>
        </r>
        <r>
          <rPr>
            <sz val="9"/>
            <color indexed="81"/>
            <rFont val="Tahoma"/>
            <family val="2"/>
          </rPr>
          <t xml:space="preserve">
MD-SSDAR-2022-0138-MEM de 25/feb/2022</t>
        </r>
      </text>
    </comment>
    <comment ref="BL115" authorId="0" shapeId="0" xr:uid="{D5CB2336-91D5-400E-A9F1-CAA30191CDF7}">
      <text>
        <r>
          <rPr>
            <b/>
            <sz val="9"/>
            <color indexed="81"/>
            <rFont val="Tahoma"/>
            <charset val="1"/>
          </rPr>
          <t>Gabriela Garzon:</t>
        </r>
        <r>
          <rPr>
            <sz val="9"/>
            <color indexed="81"/>
            <rFont val="Tahoma"/>
            <charset val="1"/>
          </rPr>
          <t xml:space="preserve">
MD-SSDAR-2022-0138-MEM de 25/feb/2022</t>
        </r>
      </text>
    </comment>
    <comment ref="BL116" authorId="0" shapeId="0" xr:uid="{71B3BE2A-38C1-4606-9B16-97BA3C37201F}">
      <text>
        <r>
          <rPr>
            <b/>
            <sz val="9"/>
            <color indexed="81"/>
            <rFont val="Tahoma"/>
            <charset val="1"/>
          </rPr>
          <t>Gabriela Garzon:</t>
        </r>
        <r>
          <rPr>
            <sz val="9"/>
            <color indexed="81"/>
            <rFont val="Tahoma"/>
            <charset val="1"/>
          </rPr>
          <t xml:space="preserve">
MD-SSDAR-2022-0138-MEM de 25/feb/2022</t>
        </r>
      </text>
    </comment>
    <comment ref="BL123" authorId="0" shapeId="0" xr:uid="{00F8CB32-A4B6-44DB-B86E-AD2D28666AE2}">
      <text>
        <r>
          <rPr>
            <b/>
            <sz val="9"/>
            <color indexed="81"/>
            <rFont val="Tahoma"/>
            <family val="2"/>
          </rPr>
          <t>Gabriela Garzon:</t>
        </r>
        <r>
          <rPr>
            <sz val="9"/>
            <color indexed="81"/>
            <rFont val="Tahoma"/>
            <family val="2"/>
          </rPr>
          <t xml:space="preserve">
MD-SSDAR-2022-0138-MEM de 25/feb/2022</t>
        </r>
      </text>
    </comment>
    <comment ref="BL124" authorId="0" shapeId="0" xr:uid="{497E03DF-97CC-4123-B7CE-E85FE1E12758}">
      <text>
        <r>
          <rPr>
            <b/>
            <sz val="9"/>
            <color indexed="81"/>
            <rFont val="Tahoma"/>
            <family val="2"/>
          </rPr>
          <t>Gabriela Garzon:</t>
        </r>
        <r>
          <rPr>
            <sz val="9"/>
            <color indexed="81"/>
            <rFont val="Tahoma"/>
            <family val="2"/>
          </rPr>
          <t xml:space="preserve">
MD-SSDAR-2022-0138-MEM de 25/feb/2022</t>
        </r>
      </text>
    </comment>
    <comment ref="BL125" authorId="0" shapeId="0" xr:uid="{CF73B2E0-EA85-4516-B68D-1A417A6FDA36}">
      <text>
        <r>
          <rPr>
            <b/>
            <sz val="9"/>
            <color indexed="81"/>
            <rFont val="Tahoma"/>
            <charset val="1"/>
          </rPr>
          <t>Gabriela Garzon:</t>
        </r>
        <r>
          <rPr>
            <sz val="9"/>
            <color indexed="81"/>
            <rFont val="Tahoma"/>
            <charset val="1"/>
          </rPr>
          <t xml:space="preserve">
MD-SSDAR-2022-0138-MEM de 25/feb/2022</t>
        </r>
      </text>
    </comment>
    <comment ref="BL126" authorId="0" shapeId="0" xr:uid="{2A1013B7-75A4-4C62-B9B1-D0D56169303F}">
      <text>
        <r>
          <rPr>
            <b/>
            <sz val="9"/>
            <color indexed="81"/>
            <rFont val="Tahoma"/>
            <charset val="1"/>
          </rPr>
          <t>Gabriela Garzon:</t>
        </r>
        <r>
          <rPr>
            <sz val="9"/>
            <color indexed="81"/>
            <rFont val="Tahoma"/>
            <charset val="1"/>
          </rPr>
          <t xml:space="preserve">
MD-SSDAR-2022-0138-MEM de 25/feb/2022</t>
        </r>
      </text>
    </comment>
    <comment ref="BL133" authorId="0" shapeId="0" xr:uid="{950F8FDB-4DB1-4183-9BF3-25CD2A5FA3EE}">
      <text>
        <r>
          <rPr>
            <b/>
            <sz val="9"/>
            <color indexed="81"/>
            <rFont val="Tahoma"/>
            <family val="2"/>
          </rPr>
          <t>Gabriela Garzon:</t>
        </r>
        <r>
          <rPr>
            <sz val="9"/>
            <color indexed="81"/>
            <rFont val="Tahoma"/>
            <family val="2"/>
          </rPr>
          <t xml:space="preserve">
MD-SSDAR-2022-0138-MEM de 25/feb/2022</t>
        </r>
      </text>
    </comment>
    <comment ref="BL134" authorId="0" shapeId="0" xr:uid="{3F544CB9-67AE-4E35-9403-F9FB99CF5C39}">
      <text>
        <r>
          <rPr>
            <b/>
            <sz val="9"/>
            <color indexed="81"/>
            <rFont val="Tahoma"/>
            <family val="2"/>
          </rPr>
          <t>Gabriela Garzon:</t>
        </r>
        <r>
          <rPr>
            <sz val="9"/>
            <color indexed="81"/>
            <rFont val="Tahoma"/>
            <family val="2"/>
          </rPr>
          <t xml:space="preserve">
MD-SSDAR-2022-0138-MEM de 25/feb/2022</t>
        </r>
      </text>
    </comment>
    <comment ref="BL135" authorId="0" shapeId="0" xr:uid="{A43B76FD-B5D4-4991-A7C3-322A77A13E24}">
      <text>
        <r>
          <rPr>
            <b/>
            <sz val="9"/>
            <color indexed="81"/>
            <rFont val="Tahoma"/>
            <charset val="1"/>
          </rPr>
          <t>Gabriela Garzon:</t>
        </r>
        <r>
          <rPr>
            <sz val="9"/>
            <color indexed="81"/>
            <rFont val="Tahoma"/>
            <charset val="1"/>
          </rPr>
          <t xml:space="preserve">
MD-SSDAR-2022-0138-MEM de 25/feb/2022</t>
        </r>
      </text>
    </comment>
    <comment ref="BL136" authorId="0" shapeId="0" xr:uid="{A40DE384-9219-4544-8020-304BED834E8B}">
      <text>
        <r>
          <rPr>
            <b/>
            <sz val="9"/>
            <color indexed="81"/>
            <rFont val="Tahoma"/>
            <charset val="1"/>
          </rPr>
          <t>Gabriela Garzon:</t>
        </r>
        <r>
          <rPr>
            <sz val="9"/>
            <color indexed="81"/>
            <rFont val="Tahoma"/>
            <charset val="1"/>
          </rPr>
          <t xml:space="preserve">
MD-SSDAR-2022-0138-MEM de 25/feb/2022</t>
        </r>
      </text>
    </comment>
    <comment ref="BL143" authorId="0" shapeId="0" xr:uid="{5ABBDEFA-319D-49CC-8224-B46CF7966746}">
      <text>
        <r>
          <rPr>
            <b/>
            <sz val="9"/>
            <color indexed="81"/>
            <rFont val="Tahoma"/>
            <family val="2"/>
          </rPr>
          <t>Gabriela Garzon:</t>
        </r>
        <r>
          <rPr>
            <sz val="9"/>
            <color indexed="81"/>
            <rFont val="Tahoma"/>
            <family val="2"/>
          </rPr>
          <t xml:space="preserve">
MD-SSDAR-2022-0138-MEM de 25/feb/2022</t>
        </r>
      </text>
    </comment>
    <comment ref="BL144" authorId="0" shapeId="0" xr:uid="{2669CDF0-1A5B-4ACA-AB6C-46F28C13CA38}">
      <text>
        <r>
          <rPr>
            <b/>
            <sz val="9"/>
            <color indexed="81"/>
            <rFont val="Tahoma"/>
            <family val="2"/>
          </rPr>
          <t>Gabriela Garzon:</t>
        </r>
        <r>
          <rPr>
            <sz val="9"/>
            <color indexed="81"/>
            <rFont val="Tahoma"/>
            <family val="2"/>
          </rPr>
          <t xml:space="preserve">
MD-SSDAR-2022-0138-MEM de 25/feb/2022</t>
        </r>
      </text>
    </comment>
    <comment ref="BL145" authorId="0" shapeId="0" xr:uid="{86ACB54A-422A-4A86-91B3-89BE9B038A60}">
      <text>
        <r>
          <rPr>
            <b/>
            <sz val="9"/>
            <color indexed="81"/>
            <rFont val="Tahoma"/>
            <charset val="1"/>
          </rPr>
          <t>Gabriela Garzon:</t>
        </r>
        <r>
          <rPr>
            <sz val="9"/>
            <color indexed="81"/>
            <rFont val="Tahoma"/>
            <charset val="1"/>
          </rPr>
          <t xml:space="preserve">
MD-SSDAR-2022-0138-MEM de 25/feb/2022</t>
        </r>
      </text>
    </comment>
    <comment ref="BL146" authorId="0" shapeId="0" xr:uid="{129D52FF-9D23-4C37-8116-853E311157CE}">
      <text>
        <r>
          <rPr>
            <b/>
            <sz val="9"/>
            <color indexed="81"/>
            <rFont val="Tahoma"/>
            <charset val="1"/>
          </rPr>
          <t>Gabriela Garzon:</t>
        </r>
        <r>
          <rPr>
            <sz val="9"/>
            <color indexed="81"/>
            <rFont val="Tahoma"/>
            <charset val="1"/>
          </rPr>
          <t xml:space="preserve">
MD-SSDAR-2022-0138-MEM de 25/feb/2022</t>
        </r>
      </text>
    </comment>
    <comment ref="BL153" authorId="0" shapeId="0" xr:uid="{5C35347A-FF68-45D2-9612-58E5FE42AD5C}">
      <text>
        <r>
          <rPr>
            <b/>
            <sz val="9"/>
            <color indexed="81"/>
            <rFont val="Tahoma"/>
            <family val="2"/>
          </rPr>
          <t>Gabriela Garzon:</t>
        </r>
        <r>
          <rPr>
            <sz val="9"/>
            <color indexed="81"/>
            <rFont val="Tahoma"/>
            <family val="2"/>
          </rPr>
          <t xml:space="preserve">
MD-SSDAR-2022-0138-MEM de 25/feb/2022</t>
        </r>
      </text>
    </comment>
    <comment ref="BL154" authorId="0" shapeId="0" xr:uid="{972C036E-4CC0-41AB-BD36-EE5BD2D9AAB2}">
      <text>
        <r>
          <rPr>
            <b/>
            <sz val="9"/>
            <color indexed="81"/>
            <rFont val="Tahoma"/>
            <family val="2"/>
          </rPr>
          <t>Gabriela Garzon:</t>
        </r>
        <r>
          <rPr>
            <sz val="9"/>
            <color indexed="81"/>
            <rFont val="Tahoma"/>
            <family val="2"/>
          </rPr>
          <t xml:space="preserve">
MD-SSDAR-2022-0138-MEM de 25/feb/2022</t>
        </r>
      </text>
    </comment>
    <comment ref="BL155" authorId="0" shapeId="0" xr:uid="{15E83F1C-BA56-465E-B6EE-A620EADC6A75}">
      <text>
        <r>
          <rPr>
            <b/>
            <sz val="9"/>
            <color indexed="81"/>
            <rFont val="Tahoma"/>
            <charset val="1"/>
          </rPr>
          <t>Gabriela Garzon:</t>
        </r>
        <r>
          <rPr>
            <sz val="9"/>
            <color indexed="81"/>
            <rFont val="Tahoma"/>
            <charset val="1"/>
          </rPr>
          <t xml:space="preserve">
MD-SSDAR-2022-0138-MEM de 25/feb/2022</t>
        </r>
      </text>
    </comment>
    <comment ref="BL156" authorId="0" shapeId="0" xr:uid="{1DDC1176-6813-44A0-8DC5-87DCDDFF4BB4}">
      <text>
        <r>
          <rPr>
            <b/>
            <sz val="9"/>
            <color indexed="81"/>
            <rFont val="Tahoma"/>
            <charset val="1"/>
          </rPr>
          <t>Gabriela Garzon:</t>
        </r>
        <r>
          <rPr>
            <sz val="9"/>
            <color indexed="81"/>
            <rFont val="Tahoma"/>
            <charset val="1"/>
          </rPr>
          <t xml:space="preserve">
MD-SSDAR-2022-0138-MEM de 25/feb/2022</t>
        </r>
      </text>
    </comment>
    <comment ref="BL163" authorId="0" shapeId="0" xr:uid="{C259F5FB-67B8-43C1-9A48-66121B76414F}">
      <text>
        <r>
          <rPr>
            <b/>
            <sz val="9"/>
            <color indexed="81"/>
            <rFont val="Tahoma"/>
            <family val="2"/>
          </rPr>
          <t>Gabriela Garzon:</t>
        </r>
        <r>
          <rPr>
            <sz val="9"/>
            <color indexed="81"/>
            <rFont val="Tahoma"/>
            <family val="2"/>
          </rPr>
          <t xml:space="preserve">
MD-SSDAR-2022-0138-MEM de 25/feb/2022</t>
        </r>
      </text>
    </comment>
    <comment ref="BL164" authorId="0" shapeId="0" xr:uid="{BC7EF393-192E-4DFC-A62B-B0E589CBE620}">
      <text>
        <r>
          <rPr>
            <b/>
            <sz val="9"/>
            <color indexed="81"/>
            <rFont val="Tahoma"/>
            <family val="2"/>
          </rPr>
          <t>Gabriela Garzon:</t>
        </r>
        <r>
          <rPr>
            <sz val="9"/>
            <color indexed="81"/>
            <rFont val="Tahoma"/>
            <family val="2"/>
          </rPr>
          <t xml:space="preserve">
MD-SSDAR-2022-0138-MEM de 25/feb/2022</t>
        </r>
      </text>
    </comment>
    <comment ref="BL165" authorId="0" shapeId="0" xr:uid="{D913F51A-735E-4D4F-8C19-9433EE3B1F5E}">
      <text>
        <r>
          <rPr>
            <b/>
            <sz val="9"/>
            <color indexed="81"/>
            <rFont val="Tahoma"/>
            <charset val="1"/>
          </rPr>
          <t>Gabriela Garzon:</t>
        </r>
        <r>
          <rPr>
            <sz val="9"/>
            <color indexed="81"/>
            <rFont val="Tahoma"/>
            <charset val="1"/>
          </rPr>
          <t xml:space="preserve">
MD-SSDAR-2022-0138-MEM de 25/feb/2022</t>
        </r>
      </text>
    </comment>
    <comment ref="BL166" authorId="0" shapeId="0" xr:uid="{700A9540-A7AB-40B1-A3DD-B29F017824D5}">
      <text>
        <r>
          <rPr>
            <b/>
            <sz val="9"/>
            <color indexed="81"/>
            <rFont val="Tahoma"/>
            <charset val="1"/>
          </rPr>
          <t>Gabriela Garzon:</t>
        </r>
        <r>
          <rPr>
            <sz val="9"/>
            <color indexed="81"/>
            <rFont val="Tahoma"/>
            <charset val="1"/>
          </rPr>
          <t xml:space="preserve">
MD-SSDAR-2022-0138-MEM de 25/feb/2022</t>
        </r>
      </text>
    </comment>
    <comment ref="BL173" authorId="0" shapeId="0" xr:uid="{E457F5C3-EAD4-4FDF-9DAB-01BAD96A0EAD}">
      <text>
        <r>
          <rPr>
            <b/>
            <sz val="9"/>
            <color indexed="81"/>
            <rFont val="Tahoma"/>
            <family val="2"/>
          </rPr>
          <t>Gabriela Garzon:</t>
        </r>
        <r>
          <rPr>
            <sz val="9"/>
            <color indexed="81"/>
            <rFont val="Tahoma"/>
            <family val="2"/>
          </rPr>
          <t xml:space="preserve">
MD-SSDAR-2022-0138-MEM de 25/feb/2022</t>
        </r>
      </text>
    </comment>
    <comment ref="BL174" authorId="0" shapeId="0" xr:uid="{EDBDC6FC-B041-43BD-81BE-7762788B5B83}">
      <text>
        <r>
          <rPr>
            <b/>
            <sz val="9"/>
            <color indexed="81"/>
            <rFont val="Tahoma"/>
            <family val="2"/>
          </rPr>
          <t>Gabriela Garzon:</t>
        </r>
        <r>
          <rPr>
            <sz val="9"/>
            <color indexed="81"/>
            <rFont val="Tahoma"/>
            <family val="2"/>
          </rPr>
          <t xml:space="preserve">
MD-SSDAR-2022-0138-MEM de 25/feb/2022</t>
        </r>
      </text>
    </comment>
    <comment ref="BL175" authorId="0" shapeId="0" xr:uid="{AC50D789-1C19-4301-85DF-60DB142F2A9A}">
      <text>
        <r>
          <rPr>
            <b/>
            <sz val="9"/>
            <color indexed="81"/>
            <rFont val="Tahoma"/>
            <charset val="1"/>
          </rPr>
          <t>Gabriela Garzon:</t>
        </r>
        <r>
          <rPr>
            <sz val="9"/>
            <color indexed="81"/>
            <rFont val="Tahoma"/>
            <charset val="1"/>
          </rPr>
          <t xml:space="preserve">
MD-SSDAR-2022-0138-MEM de 25/feb/2022</t>
        </r>
      </text>
    </comment>
    <comment ref="BL176" authorId="0" shapeId="0" xr:uid="{D6FF322B-D582-49FB-A057-8EECB335BC50}">
      <text>
        <r>
          <rPr>
            <b/>
            <sz val="9"/>
            <color indexed="81"/>
            <rFont val="Tahoma"/>
            <charset val="1"/>
          </rPr>
          <t>Gabriela Garzon:</t>
        </r>
        <r>
          <rPr>
            <sz val="9"/>
            <color indexed="81"/>
            <rFont val="Tahoma"/>
            <charset val="1"/>
          </rPr>
          <t xml:space="preserve">
MD-SSDAR-2022-0138-MEM de 25/feb/2022</t>
        </r>
      </text>
    </comment>
    <comment ref="BL183" authorId="0" shapeId="0" xr:uid="{4EC39738-2C20-4BC6-822B-56EDF7EA6F38}">
      <text>
        <r>
          <rPr>
            <b/>
            <sz val="9"/>
            <color indexed="81"/>
            <rFont val="Tahoma"/>
            <family val="2"/>
          </rPr>
          <t>Gabriela Garzon:</t>
        </r>
        <r>
          <rPr>
            <sz val="9"/>
            <color indexed="81"/>
            <rFont val="Tahoma"/>
            <family val="2"/>
          </rPr>
          <t xml:space="preserve">
MD-SSDAR-2022-0138-MEM de 25/feb/2022</t>
        </r>
      </text>
    </comment>
    <comment ref="BL184" authorId="0" shapeId="0" xr:uid="{E3A10EAC-38DF-4B19-AEB8-FDDEF3E98ABF}">
      <text>
        <r>
          <rPr>
            <b/>
            <sz val="9"/>
            <color indexed="81"/>
            <rFont val="Tahoma"/>
            <family val="2"/>
          </rPr>
          <t>Gabriela Garzon:</t>
        </r>
        <r>
          <rPr>
            <sz val="9"/>
            <color indexed="81"/>
            <rFont val="Tahoma"/>
            <family val="2"/>
          </rPr>
          <t xml:space="preserve">
MD-SSDAR-2022-0138-MEM de 25/feb/2022</t>
        </r>
      </text>
    </comment>
    <comment ref="BL185" authorId="0" shapeId="0" xr:uid="{1EC828C2-2AA1-4A75-8E54-B179AD8FC707}">
      <text>
        <r>
          <rPr>
            <b/>
            <sz val="9"/>
            <color indexed="81"/>
            <rFont val="Tahoma"/>
            <charset val="1"/>
          </rPr>
          <t>Gabriela Garzon:</t>
        </r>
        <r>
          <rPr>
            <sz val="9"/>
            <color indexed="81"/>
            <rFont val="Tahoma"/>
            <charset val="1"/>
          </rPr>
          <t xml:space="preserve">
MD-SSDAR-2022-0138-MEM de 25/feb/2022</t>
        </r>
      </text>
    </comment>
    <comment ref="BL186" authorId="0" shapeId="0" xr:uid="{81F2BF05-D46D-4996-85F0-A36A3AA7B67C}">
      <text>
        <r>
          <rPr>
            <b/>
            <sz val="9"/>
            <color indexed="81"/>
            <rFont val="Tahoma"/>
            <charset val="1"/>
          </rPr>
          <t>Gabriela Garzon:</t>
        </r>
        <r>
          <rPr>
            <sz val="9"/>
            <color indexed="81"/>
            <rFont val="Tahoma"/>
            <charset val="1"/>
          </rPr>
          <t xml:space="preserve">
MD-SSDAR-2022-0138-MEM de 25/feb/2022</t>
        </r>
      </text>
    </comment>
    <comment ref="BL193" authorId="0" shapeId="0" xr:uid="{4DA491FD-0542-4C4A-97C0-7752B76A62C5}">
      <text>
        <r>
          <rPr>
            <b/>
            <sz val="9"/>
            <color indexed="81"/>
            <rFont val="Tahoma"/>
            <family val="2"/>
          </rPr>
          <t>Gabriela Garzon:</t>
        </r>
        <r>
          <rPr>
            <sz val="9"/>
            <color indexed="81"/>
            <rFont val="Tahoma"/>
            <family val="2"/>
          </rPr>
          <t xml:space="preserve">
MD-SSDAR-2022-0138-MEM de 25/feb/2022</t>
        </r>
      </text>
    </comment>
    <comment ref="BL194" authorId="0" shapeId="0" xr:uid="{5E022149-D98D-4360-87F7-7E7FB035EE6B}">
      <text>
        <r>
          <rPr>
            <b/>
            <sz val="9"/>
            <color indexed="81"/>
            <rFont val="Tahoma"/>
            <family val="2"/>
          </rPr>
          <t>Gabriela Garzon:</t>
        </r>
        <r>
          <rPr>
            <sz val="9"/>
            <color indexed="81"/>
            <rFont val="Tahoma"/>
            <family val="2"/>
          </rPr>
          <t xml:space="preserve">
MD-SSDAR-2022-0138-MEM de 25/feb/2022</t>
        </r>
      </text>
    </comment>
    <comment ref="BL195" authorId="0" shapeId="0" xr:uid="{F907531A-91A9-4D70-85D7-E2BA0A57C19C}">
      <text>
        <r>
          <rPr>
            <b/>
            <sz val="9"/>
            <color indexed="81"/>
            <rFont val="Tahoma"/>
            <charset val="1"/>
          </rPr>
          <t>Gabriela Garzon:</t>
        </r>
        <r>
          <rPr>
            <sz val="9"/>
            <color indexed="81"/>
            <rFont val="Tahoma"/>
            <charset val="1"/>
          </rPr>
          <t xml:space="preserve">
MD-SSDAR-2022-0138-MEM de 25/feb/2022</t>
        </r>
      </text>
    </comment>
    <comment ref="BL196" authorId="0" shapeId="0" xr:uid="{8A2CD9D1-488F-4100-BFFE-0BE95A386C53}">
      <text>
        <r>
          <rPr>
            <b/>
            <sz val="9"/>
            <color indexed="81"/>
            <rFont val="Tahoma"/>
            <charset val="1"/>
          </rPr>
          <t>Gabriela Garzon:</t>
        </r>
        <r>
          <rPr>
            <sz val="9"/>
            <color indexed="81"/>
            <rFont val="Tahoma"/>
            <charset val="1"/>
          </rPr>
          <t xml:space="preserve">
MD-SSDAR-2022-0138-MEM de 25/feb/2022</t>
        </r>
      </text>
    </comment>
    <comment ref="BL203" authorId="0" shapeId="0" xr:uid="{F61DBE3E-AAFC-43CA-9C49-83DB8CBF81AA}">
      <text>
        <r>
          <rPr>
            <b/>
            <sz val="9"/>
            <color indexed="81"/>
            <rFont val="Tahoma"/>
            <family val="2"/>
          </rPr>
          <t>Gabriela Garzon:</t>
        </r>
        <r>
          <rPr>
            <sz val="9"/>
            <color indexed="81"/>
            <rFont val="Tahoma"/>
            <family val="2"/>
          </rPr>
          <t xml:space="preserve">
MD-SSDAR-2022-0138-MEM de 25/feb/2022</t>
        </r>
      </text>
    </comment>
    <comment ref="BL204" authorId="0" shapeId="0" xr:uid="{DF8B7D36-EF4E-4899-9058-256F323C4F2B}">
      <text>
        <r>
          <rPr>
            <b/>
            <sz val="9"/>
            <color indexed="81"/>
            <rFont val="Tahoma"/>
            <family val="2"/>
          </rPr>
          <t>Gabriela Garzon:</t>
        </r>
        <r>
          <rPr>
            <sz val="9"/>
            <color indexed="81"/>
            <rFont val="Tahoma"/>
            <family val="2"/>
          </rPr>
          <t xml:space="preserve">
MD-SSDAR-2022-0138-MEM de 25/feb/2022</t>
        </r>
      </text>
    </comment>
    <comment ref="BL205" authorId="0" shapeId="0" xr:uid="{6C444970-6E9A-4C06-8D58-4181225D3A10}">
      <text>
        <r>
          <rPr>
            <b/>
            <sz val="9"/>
            <color indexed="81"/>
            <rFont val="Tahoma"/>
            <charset val="1"/>
          </rPr>
          <t>Gabriela Garzon:</t>
        </r>
        <r>
          <rPr>
            <sz val="9"/>
            <color indexed="81"/>
            <rFont val="Tahoma"/>
            <charset val="1"/>
          </rPr>
          <t xml:space="preserve">
MD-SSDAR-2022-0138-MEM de 25/feb/2022</t>
        </r>
      </text>
    </comment>
    <comment ref="BL206" authorId="0" shapeId="0" xr:uid="{3B874150-A296-4ED5-AC03-79D71698FA9D}">
      <text>
        <r>
          <rPr>
            <b/>
            <sz val="9"/>
            <color indexed="81"/>
            <rFont val="Tahoma"/>
            <charset val="1"/>
          </rPr>
          <t>Gabriela Garzon:</t>
        </r>
        <r>
          <rPr>
            <sz val="9"/>
            <color indexed="81"/>
            <rFont val="Tahoma"/>
            <charset val="1"/>
          </rPr>
          <t xml:space="preserve">
MD-SSDAR-2022-0138-MEM de 25/feb/2022</t>
        </r>
      </text>
    </comment>
    <comment ref="BL213" authorId="0" shapeId="0" xr:uid="{ED4E94F6-6C21-4EA5-98A0-79104DB5199B}">
      <text>
        <r>
          <rPr>
            <b/>
            <sz val="9"/>
            <color indexed="81"/>
            <rFont val="Tahoma"/>
            <family val="2"/>
          </rPr>
          <t>Gabriela Garzon:</t>
        </r>
        <r>
          <rPr>
            <sz val="9"/>
            <color indexed="81"/>
            <rFont val="Tahoma"/>
            <family val="2"/>
          </rPr>
          <t xml:space="preserve">
MD-SSDAR-2022-0138-MEM de 25/feb/2022</t>
        </r>
      </text>
    </comment>
    <comment ref="BL214" authorId="0" shapeId="0" xr:uid="{2FC1CF7E-9E25-49E2-BF2C-C067E090F044}">
      <text>
        <r>
          <rPr>
            <b/>
            <sz val="9"/>
            <color indexed="81"/>
            <rFont val="Tahoma"/>
            <family val="2"/>
          </rPr>
          <t>Gabriela Garzon:</t>
        </r>
        <r>
          <rPr>
            <sz val="9"/>
            <color indexed="81"/>
            <rFont val="Tahoma"/>
            <family val="2"/>
          </rPr>
          <t xml:space="preserve">
MD-SSDAR-2022-0138-MEM de 25/feb/2022</t>
        </r>
      </text>
    </comment>
    <comment ref="BL215" authorId="0" shapeId="0" xr:uid="{4FFDFDE8-F5A6-4D47-B219-20A356FF875A}">
      <text>
        <r>
          <rPr>
            <b/>
            <sz val="9"/>
            <color indexed="81"/>
            <rFont val="Tahoma"/>
            <charset val="1"/>
          </rPr>
          <t>Gabriela Garzon:</t>
        </r>
        <r>
          <rPr>
            <sz val="9"/>
            <color indexed="81"/>
            <rFont val="Tahoma"/>
            <charset val="1"/>
          </rPr>
          <t xml:space="preserve">
MD-SSDAR-2022-0138-MEM de 25/feb/2022</t>
        </r>
      </text>
    </comment>
    <comment ref="BL216" authorId="0" shapeId="0" xr:uid="{22F5160E-9350-4970-860F-C0AC8D7C3D54}">
      <text>
        <r>
          <rPr>
            <b/>
            <sz val="9"/>
            <color indexed="81"/>
            <rFont val="Tahoma"/>
            <charset val="1"/>
          </rPr>
          <t>Gabriela Garzon:</t>
        </r>
        <r>
          <rPr>
            <sz val="9"/>
            <color indexed="81"/>
            <rFont val="Tahoma"/>
            <charset val="1"/>
          </rPr>
          <t xml:space="preserve">
MD-SSDAR-2022-0138-MEM de 25/feb/2022</t>
        </r>
      </text>
    </comment>
    <comment ref="BL223" authorId="0" shapeId="0" xr:uid="{ED624F81-E91A-4ABE-B74D-DA636EDCE80E}">
      <text>
        <r>
          <rPr>
            <b/>
            <sz val="9"/>
            <color indexed="81"/>
            <rFont val="Tahoma"/>
            <family val="2"/>
          </rPr>
          <t>Gabriela Garzon:</t>
        </r>
        <r>
          <rPr>
            <sz val="9"/>
            <color indexed="81"/>
            <rFont val="Tahoma"/>
            <family val="2"/>
          </rPr>
          <t xml:space="preserve">
MD-SSDAR-2022-0138-MEM de 25/feb/2022</t>
        </r>
      </text>
    </comment>
    <comment ref="BL224" authorId="0" shapeId="0" xr:uid="{6443640A-827A-469D-BE4C-EA9B49B43B56}">
      <text>
        <r>
          <rPr>
            <b/>
            <sz val="9"/>
            <color indexed="81"/>
            <rFont val="Tahoma"/>
            <family val="2"/>
          </rPr>
          <t>Gabriela Garzon:</t>
        </r>
        <r>
          <rPr>
            <sz val="9"/>
            <color indexed="81"/>
            <rFont val="Tahoma"/>
            <family val="2"/>
          </rPr>
          <t xml:space="preserve">
MD-SSDAR-2022-0138-MEM de 25/feb/2022</t>
        </r>
      </text>
    </comment>
    <comment ref="BL225" authorId="0" shapeId="0" xr:uid="{291C91FA-91DA-4412-9E0D-E4C30C404607}">
      <text>
        <r>
          <rPr>
            <b/>
            <sz val="9"/>
            <color indexed="81"/>
            <rFont val="Tahoma"/>
            <charset val="1"/>
          </rPr>
          <t>Gabriela Garzon:</t>
        </r>
        <r>
          <rPr>
            <sz val="9"/>
            <color indexed="81"/>
            <rFont val="Tahoma"/>
            <charset val="1"/>
          </rPr>
          <t xml:space="preserve">
MD-SSDAR-2022-0138-MEM de 25/feb/2022</t>
        </r>
      </text>
    </comment>
    <comment ref="BL226" authorId="0" shapeId="0" xr:uid="{51660C8D-E0BC-4BA7-9883-051EAF7B9F1B}">
      <text>
        <r>
          <rPr>
            <b/>
            <sz val="9"/>
            <color indexed="81"/>
            <rFont val="Tahoma"/>
            <charset val="1"/>
          </rPr>
          <t>Gabriela Garzon:</t>
        </r>
        <r>
          <rPr>
            <sz val="9"/>
            <color indexed="81"/>
            <rFont val="Tahoma"/>
            <charset val="1"/>
          </rPr>
          <t xml:space="preserve">
MD-SSDAR-2022-0138-MEM de 25/feb/2022</t>
        </r>
      </text>
    </comment>
    <comment ref="BL233" authorId="0" shapeId="0" xr:uid="{FAD87A97-7AF7-4574-A3C5-6BB9F98E3425}">
      <text>
        <r>
          <rPr>
            <b/>
            <sz val="9"/>
            <color indexed="81"/>
            <rFont val="Tahoma"/>
            <family val="2"/>
          </rPr>
          <t>Gabriela Garzon:</t>
        </r>
        <r>
          <rPr>
            <sz val="9"/>
            <color indexed="81"/>
            <rFont val="Tahoma"/>
            <family val="2"/>
          </rPr>
          <t xml:space="preserve">
MD-SSDAR-2022-0138-MEM de 25/feb/2022</t>
        </r>
      </text>
    </comment>
    <comment ref="BL234" authorId="0" shapeId="0" xr:uid="{5111DBF1-ACBF-4A0F-8835-EA55D240B4CA}">
      <text>
        <r>
          <rPr>
            <b/>
            <sz val="9"/>
            <color indexed="81"/>
            <rFont val="Tahoma"/>
            <family val="2"/>
          </rPr>
          <t>Gabriela Garzon:</t>
        </r>
        <r>
          <rPr>
            <sz val="9"/>
            <color indexed="81"/>
            <rFont val="Tahoma"/>
            <family val="2"/>
          </rPr>
          <t xml:space="preserve">
MD-SSDAR-2022-0138-MEM de 25/feb/2022</t>
        </r>
      </text>
    </comment>
    <comment ref="BL235" authorId="0" shapeId="0" xr:uid="{D9A83AAE-34B5-4FEA-8AF1-5E22B57DD4C4}">
      <text>
        <r>
          <rPr>
            <b/>
            <sz val="9"/>
            <color indexed="81"/>
            <rFont val="Tahoma"/>
            <charset val="1"/>
          </rPr>
          <t>Gabriela Garzon:</t>
        </r>
        <r>
          <rPr>
            <sz val="9"/>
            <color indexed="81"/>
            <rFont val="Tahoma"/>
            <charset val="1"/>
          </rPr>
          <t xml:space="preserve">
MD-SSDAR-2022-0138-MEM de 25/feb/2022</t>
        </r>
      </text>
    </comment>
    <comment ref="BL236" authorId="0" shapeId="0" xr:uid="{21E468A4-AE13-455C-90BF-1FABADB7369D}">
      <text>
        <r>
          <rPr>
            <b/>
            <sz val="9"/>
            <color indexed="81"/>
            <rFont val="Tahoma"/>
            <charset val="1"/>
          </rPr>
          <t>Gabriela Garzon:</t>
        </r>
        <r>
          <rPr>
            <sz val="9"/>
            <color indexed="81"/>
            <rFont val="Tahoma"/>
            <charset val="1"/>
          </rPr>
          <t xml:space="preserve">
MD-SSDAR-2022-0138-MEM de 25/feb/2022</t>
        </r>
      </text>
    </comment>
    <comment ref="BL243" authorId="0" shapeId="0" xr:uid="{A800CA5A-CB6D-4750-A555-F7BF5472FAE0}">
      <text>
        <r>
          <rPr>
            <b/>
            <sz val="9"/>
            <color indexed="81"/>
            <rFont val="Tahoma"/>
            <family val="2"/>
          </rPr>
          <t>Gabriela Garzon:</t>
        </r>
        <r>
          <rPr>
            <sz val="9"/>
            <color indexed="81"/>
            <rFont val="Tahoma"/>
            <family val="2"/>
          </rPr>
          <t xml:space="preserve">
MD-SSDAR-2022-0138-MEM de 25/feb/2022</t>
        </r>
      </text>
    </comment>
    <comment ref="BL244" authorId="0" shapeId="0" xr:uid="{6A8C49F6-D720-4CD2-8C59-DAA3C0F0CE99}">
      <text>
        <r>
          <rPr>
            <b/>
            <sz val="9"/>
            <color indexed="81"/>
            <rFont val="Tahoma"/>
            <family val="2"/>
          </rPr>
          <t>Gabriela Garzon:</t>
        </r>
        <r>
          <rPr>
            <sz val="9"/>
            <color indexed="81"/>
            <rFont val="Tahoma"/>
            <family val="2"/>
          </rPr>
          <t xml:space="preserve">
MD-SSDAR-2022-0138-MEM de 25/feb/2022</t>
        </r>
      </text>
    </comment>
    <comment ref="BL245" authorId="0" shapeId="0" xr:uid="{71350238-F99D-4B79-95B2-BEB9608134BD}">
      <text>
        <r>
          <rPr>
            <b/>
            <sz val="9"/>
            <color indexed="81"/>
            <rFont val="Tahoma"/>
            <charset val="1"/>
          </rPr>
          <t>Gabriela Garzon:</t>
        </r>
        <r>
          <rPr>
            <sz val="9"/>
            <color indexed="81"/>
            <rFont val="Tahoma"/>
            <charset val="1"/>
          </rPr>
          <t xml:space="preserve">
MD-SSDAR-2022-0138-MEM de 25/feb/2022</t>
        </r>
      </text>
    </comment>
    <comment ref="BL246" authorId="0" shapeId="0" xr:uid="{D9B1E515-A641-4F09-BD40-27DE6FE0B5A5}">
      <text>
        <r>
          <rPr>
            <b/>
            <sz val="9"/>
            <color indexed="81"/>
            <rFont val="Tahoma"/>
            <charset val="1"/>
          </rPr>
          <t>Gabriela Garzon:</t>
        </r>
        <r>
          <rPr>
            <sz val="9"/>
            <color indexed="81"/>
            <rFont val="Tahoma"/>
            <charset val="1"/>
          </rPr>
          <t xml:space="preserve">
MD-SSDAR-2022-0138-MEM de 25/feb/2022</t>
        </r>
      </text>
    </comment>
    <comment ref="BL253" authorId="0" shapeId="0" xr:uid="{FEB46ADB-A7C4-4FDF-8194-0AB1FAF276ED}">
      <text>
        <r>
          <rPr>
            <b/>
            <sz val="9"/>
            <color indexed="81"/>
            <rFont val="Tahoma"/>
            <family val="2"/>
          </rPr>
          <t>Gabriela Garzon:</t>
        </r>
        <r>
          <rPr>
            <sz val="9"/>
            <color indexed="81"/>
            <rFont val="Tahoma"/>
            <family val="2"/>
          </rPr>
          <t xml:space="preserve">
MD-SSDAR-2022-0138-MEM de 25/feb/2022</t>
        </r>
      </text>
    </comment>
    <comment ref="BL254" authorId="0" shapeId="0" xr:uid="{0FE0B442-1A35-45B4-896C-7BC569772220}">
      <text>
        <r>
          <rPr>
            <b/>
            <sz val="9"/>
            <color indexed="81"/>
            <rFont val="Tahoma"/>
            <family val="2"/>
          </rPr>
          <t>Gabriela Garzon:</t>
        </r>
        <r>
          <rPr>
            <sz val="9"/>
            <color indexed="81"/>
            <rFont val="Tahoma"/>
            <family val="2"/>
          </rPr>
          <t xml:space="preserve">
MD-SSDAR-2022-0138-MEM de 25/feb/2022</t>
        </r>
      </text>
    </comment>
    <comment ref="BL255" authorId="0" shapeId="0" xr:uid="{89DDB243-B8D1-436B-A94B-E4E9424EFC0E}">
      <text>
        <r>
          <rPr>
            <b/>
            <sz val="9"/>
            <color indexed="81"/>
            <rFont val="Tahoma"/>
            <charset val="1"/>
          </rPr>
          <t>Gabriela Garzon:</t>
        </r>
        <r>
          <rPr>
            <sz val="9"/>
            <color indexed="81"/>
            <rFont val="Tahoma"/>
            <charset val="1"/>
          </rPr>
          <t xml:space="preserve">
MD-SSDAR-2022-0138-MEM de 25/feb/2022</t>
        </r>
      </text>
    </comment>
    <comment ref="BL256" authorId="0" shapeId="0" xr:uid="{EC70650C-2B0D-4040-9E17-18AF0BF20A9A}">
      <text>
        <r>
          <rPr>
            <b/>
            <sz val="9"/>
            <color indexed="81"/>
            <rFont val="Tahoma"/>
            <charset val="1"/>
          </rPr>
          <t>Gabriela Garzon:</t>
        </r>
        <r>
          <rPr>
            <sz val="9"/>
            <color indexed="81"/>
            <rFont val="Tahoma"/>
            <charset val="1"/>
          </rPr>
          <t xml:space="preserve">
MD-SSDAR-2022-0138-MEM de 25/feb/2022</t>
        </r>
      </text>
    </comment>
    <comment ref="BL263" authorId="0" shapeId="0" xr:uid="{4DEE68DA-17A6-4F02-B130-C92077003C28}">
      <text>
        <r>
          <rPr>
            <b/>
            <sz val="9"/>
            <color indexed="81"/>
            <rFont val="Tahoma"/>
            <family val="2"/>
          </rPr>
          <t>Gabriela Garzon:</t>
        </r>
        <r>
          <rPr>
            <sz val="9"/>
            <color indexed="81"/>
            <rFont val="Tahoma"/>
            <family val="2"/>
          </rPr>
          <t xml:space="preserve">
MD-SSDAR-2022-0138-MEM de 25/feb/2022</t>
        </r>
      </text>
    </comment>
    <comment ref="BL264" authorId="0" shapeId="0" xr:uid="{BD28BC39-414F-4C6D-90C1-3B411AC5CD17}">
      <text>
        <r>
          <rPr>
            <b/>
            <sz val="9"/>
            <color indexed="81"/>
            <rFont val="Tahoma"/>
            <family val="2"/>
          </rPr>
          <t>Gabriela Garzon:</t>
        </r>
        <r>
          <rPr>
            <sz val="9"/>
            <color indexed="81"/>
            <rFont val="Tahoma"/>
            <family val="2"/>
          </rPr>
          <t xml:space="preserve">
MD-SSDAR-2022-0138-MEM de 25/feb/2022</t>
        </r>
      </text>
    </comment>
    <comment ref="BL265" authorId="0" shapeId="0" xr:uid="{BED1FC28-3C07-4170-92BA-16DCDD6AA0BF}">
      <text>
        <r>
          <rPr>
            <b/>
            <sz val="9"/>
            <color indexed="81"/>
            <rFont val="Tahoma"/>
            <charset val="1"/>
          </rPr>
          <t>Gabriela Garzon:</t>
        </r>
        <r>
          <rPr>
            <sz val="9"/>
            <color indexed="81"/>
            <rFont val="Tahoma"/>
            <charset val="1"/>
          </rPr>
          <t xml:space="preserve">
MD-SSDAR-2022-0138-MEM de 25/feb/2022</t>
        </r>
      </text>
    </comment>
    <comment ref="BL266" authorId="0" shapeId="0" xr:uid="{B2FF82D5-CFC0-4AAA-AB62-B6D2553FFEE7}">
      <text>
        <r>
          <rPr>
            <b/>
            <sz val="9"/>
            <color indexed="81"/>
            <rFont val="Tahoma"/>
            <charset val="1"/>
          </rPr>
          <t>Gabriela Garzon:</t>
        </r>
        <r>
          <rPr>
            <sz val="9"/>
            <color indexed="81"/>
            <rFont val="Tahoma"/>
            <charset val="1"/>
          </rPr>
          <t xml:space="preserve">
MD-SSDAR-2022-0138-MEM de 25/feb/2022</t>
        </r>
      </text>
    </comment>
    <comment ref="BL273" authorId="0" shapeId="0" xr:uid="{E09FA9C6-AE3B-462E-B9A7-DD3511B0B8C7}">
      <text>
        <r>
          <rPr>
            <b/>
            <sz val="9"/>
            <color indexed="81"/>
            <rFont val="Tahoma"/>
            <family val="2"/>
          </rPr>
          <t>Gabriela Garzon:</t>
        </r>
        <r>
          <rPr>
            <sz val="9"/>
            <color indexed="81"/>
            <rFont val="Tahoma"/>
            <family val="2"/>
          </rPr>
          <t xml:space="preserve">
MD-SSDAR-2022-0138-MEM de 25/feb/2022</t>
        </r>
      </text>
    </comment>
    <comment ref="BL274" authorId="0" shapeId="0" xr:uid="{9EE41EB4-5D6A-4F1A-A2C5-E0DCCDED6344}">
      <text>
        <r>
          <rPr>
            <b/>
            <sz val="9"/>
            <color indexed="81"/>
            <rFont val="Tahoma"/>
            <family val="2"/>
          </rPr>
          <t>Gabriela Garzon:</t>
        </r>
        <r>
          <rPr>
            <sz val="9"/>
            <color indexed="81"/>
            <rFont val="Tahoma"/>
            <family val="2"/>
          </rPr>
          <t xml:space="preserve">
MD-SSDAR-2022-0138-MEM de 25/feb/2022</t>
        </r>
      </text>
    </comment>
    <comment ref="BL275" authorId="0" shapeId="0" xr:uid="{B77B9E62-5D47-409E-8E95-7DAD74027770}">
      <text>
        <r>
          <rPr>
            <b/>
            <sz val="9"/>
            <color indexed="81"/>
            <rFont val="Tahoma"/>
            <charset val="1"/>
          </rPr>
          <t>Gabriela Garzon:</t>
        </r>
        <r>
          <rPr>
            <sz val="9"/>
            <color indexed="81"/>
            <rFont val="Tahoma"/>
            <charset val="1"/>
          </rPr>
          <t xml:space="preserve">
MD-SSDAR-2022-0138-MEM de 25/feb/2022</t>
        </r>
      </text>
    </comment>
    <comment ref="BL276" authorId="0" shapeId="0" xr:uid="{65F95691-18FB-47DD-AAC7-18422024E50F}">
      <text>
        <r>
          <rPr>
            <b/>
            <sz val="9"/>
            <color indexed="81"/>
            <rFont val="Tahoma"/>
            <charset val="1"/>
          </rPr>
          <t>Gabriela Garzon:</t>
        </r>
        <r>
          <rPr>
            <sz val="9"/>
            <color indexed="81"/>
            <rFont val="Tahoma"/>
            <charset val="1"/>
          </rPr>
          <t xml:space="preserve">
MD-SSDAR-2022-0138-MEM de 25/feb/2022</t>
        </r>
      </text>
    </comment>
    <comment ref="BL283" authorId="0" shapeId="0" xr:uid="{7F8BA022-6C27-47D0-B60A-05EB5E04E2CD}">
      <text>
        <r>
          <rPr>
            <b/>
            <sz val="9"/>
            <color indexed="81"/>
            <rFont val="Tahoma"/>
            <family val="2"/>
          </rPr>
          <t>Gabriela Garzon:</t>
        </r>
        <r>
          <rPr>
            <sz val="9"/>
            <color indexed="81"/>
            <rFont val="Tahoma"/>
            <family val="2"/>
          </rPr>
          <t xml:space="preserve">
MD-SSDAR-2022-0138-MEM de 25/feb/2022</t>
        </r>
      </text>
    </comment>
    <comment ref="BL284" authorId="0" shapeId="0" xr:uid="{C6231A55-0B18-43B3-AA8D-D314A3DE1D8E}">
      <text>
        <r>
          <rPr>
            <b/>
            <sz val="9"/>
            <color indexed="81"/>
            <rFont val="Tahoma"/>
            <family val="2"/>
          </rPr>
          <t>Gabriela Garzon:</t>
        </r>
        <r>
          <rPr>
            <sz val="9"/>
            <color indexed="81"/>
            <rFont val="Tahoma"/>
            <family val="2"/>
          </rPr>
          <t xml:space="preserve">
MD-SSDAR-2022-0138-MEM de 25/feb/2022</t>
        </r>
      </text>
    </comment>
    <comment ref="BL285" authorId="0" shapeId="0" xr:uid="{AFF98F4E-6DAD-4AEC-A47D-7C50ABA2DFD2}">
      <text>
        <r>
          <rPr>
            <b/>
            <sz val="9"/>
            <color indexed="81"/>
            <rFont val="Tahoma"/>
            <charset val="1"/>
          </rPr>
          <t>Gabriela Garzon:</t>
        </r>
        <r>
          <rPr>
            <sz val="9"/>
            <color indexed="81"/>
            <rFont val="Tahoma"/>
            <charset val="1"/>
          </rPr>
          <t xml:space="preserve">
MD-SSDAR-2022-0138-MEM de 25/feb/2022</t>
        </r>
      </text>
    </comment>
    <comment ref="BL286" authorId="0" shapeId="0" xr:uid="{BFF68120-A551-4BA3-866C-F56B31F9C6C8}">
      <text>
        <r>
          <rPr>
            <b/>
            <sz val="9"/>
            <color indexed="81"/>
            <rFont val="Tahoma"/>
            <charset val="1"/>
          </rPr>
          <t>Gabriela Garzon:</t>
        </r>
        <r>
          <rPr>
            <sz val="9"/>
            <color indexed="81"/>
            <rFont val="Tahoma"/>
            <charset val="1"/>
          </rPr>
          <t xml:space="preserve">
MD-SSDAR-2022-0138-MEM de 25/feb/2022</t>
        </r>
      </text>
    </comment>
    <comment ref="BL293" authorId="0" shapeId="0" xr:uid="{A69936A4-A67E-45A9-90F6-857066D44A21}">
      <text>
        <r>
          <rPr>
            <b/>
            <sz val="9"/>
            <color indexed="81"/>
            <rFont val="Tahoma"/>
            <family val="2"/>
          </rPr>
          <t>Gabriela Garzon:</t>
        </r>
        <r>
          <rPr>
            <sz val="9"/>
            <color indexed="81"/>
            <rFont val="Tahoma"/>
            <family val="2"/>
          </rPr>
          <t xml:space="preserve">
MD-SSDAR-2022-0138-MEM de 25/feb/2022</t>
        </r>
      </text>
    </comment>
    <comment ref="BL294" authorId="0" shapeId="0" xr:uid="{489750F1-D23B-4C5F-98E5-34CC9EAF2FC5}">
      <text>
        <r>
          <rPr>
            <b/>
            <sz val="9"/>
            <color indexed="81"/>
            <rFont val="Tahoma"/>
            <family val="2"/>
          </rPr>
          <t>Gabriela Garzon:</t>
        </r>
        <r>
          <rPr>
            <sz val="9"/>
            <color indexed="81"/>
            <rFont val="Tahoma"/>
            <family val="2"/>
          </rPr>
          <t xml:space="preserve">
MD-SSDAR-2022-0138-MEM de 25/feb/2022</t>
        </r>
      </text>
    </comment>
    <comment ref="BL295" authorId="0" shapeId="0" xr:uid="{F7A688F1-ABA1-48A9-BE33-04D246613B5A}">
      <text>
        <r>
          <rPr>
            <b/>
            <sz val="9"/>
            <color indexed="81"/>
            <rFont val="Tahoma"/>
            <charset val="1"/>
          </rPr>
          <t>Gabriela Garzon:</t>
        </r>
        <r>
          <rPr>
            <sz val="9"/>
            <color indexed="81"/>
            <rFont val="Tahoma"/>
            <charset val="1"/>
          </rPr>
          <t xml:space="preserve">
MD-SSDAR-2022-0138-MEM de 25/feb/2022</t>
        </r>
      </text>
    </comment>
    <comment ref="BL296" authorId="0" shapeId="0" xr:uid="{ADDE937F-6579-48C0-BED4-AB5CBD60DC59}">
      <text>
        <r>
          <rPr>
            <b/>
            <sz val="9"/>
            <color indexed="81"/>
            <rFont val="Tahoma"/>
            <charset val="1"/>
          </rPr>
          <t>Gabriela Garzon:</t>
        </r>
        <r>
          <rPr>
            <sz val="9"/>
            <color indexed="81"/>
            <rFont val="Tahoma"/>
            <charset val="1"/>
          </rPr>
          <t xml:space="preserve">
MD-SSDAR-2022-0138-MEM de 25/feb/2022</t>
        </r>
      </text>
    </comment>
    <comment ref="BL303" authorId="0" shapeId="0" xr:uid="{E3679408-D65A-471E-BF27-887D4D38E493}">
      <text>
        <r>
          <rPr>
            <b/>
            <sz val="9"/>
            <color indexed="81"/>
            <rFont val="Tahoma"/>
            <family val="2"/>
          </rPr>
          <t>Gabriela Garzon:</t>
        </r>
        <r>
          <rPr>
            <sz val="9"/>
            <color indexed="81"/>
            <rFont val="Tahoma"/>
            <family val="2"/>
          </rPr>
          <t xml:space="preserve">
MD-SSDAR-2022-0138-MEM de 25/feb/2022</t>
        </r>
      </text>
    </comment>
    <comment ref="BL304" authorId="0" shapeId="0" xr:uid="{E745A31E-AA79-41E4-982C-893132745EDF}">
      <text>
        <r>
          <rPr>
            <b/>
            <sz val="9"/>
            <color indexed="81"/>
            <rFont val="Tahoma"/>
            <family val="2"/>
          </rPr>
          <t>Gabriela Garzon:</t>
        </r>
        <r>
          <rPr>
            <sz val="9"/>
            <color indexed="81"/>
            <rFont val="Tahoma"/>
            <family val="2"/>
          </rPr>
          <t xml:space="preserve">
MD-SSDAR-2022-0138-MEM de 25/feb/2022</t>
        </r>
      </text>
    </comment>
    <comment ref="BL305" authorId="0" shapeId="0" xr:uid="{D379F74C-C6B9-4F6A-80B1-2FD6D7C32427}">
      <text>
        <r>
          <rPr>
            <b/>
            <sz val="9"/>
            <color indexed="81"/>
            <rFont val="Tahoma"/>
            <charset val="1"/>
          </rPr>
          <t>Gabriela Garzon:</t>
        </r>
        <r>
          <rPr>
            <sz val="9"/>
            <color indexed="81"/>
            <rFont val="Tahoma"/>
            <charset val="1"/>
          </rPr>
          <t xml:space="preserve">
MD-SSDAR-2022-0138-MEM de 25/feb/2022</t>
        </r>
      </text>
    </comment>
    <comment ref="BL306" authorId="0" shapeId="0" xr:uid="{2677A206-5415-4F2A-B4A8-AD75BEFCF18B}">
      <text>
        <r>
          <rPr>
            <b/>
            <sz val="9"/>
            <color indexed="81"/>
            <rFont val="Tahoma"/>
            <charset val="1"/>
          </rPr>
          <t>Gabriela Garzon:</t>
        </r>
        <r>
          <rPr>
            <sz val="9"/>
            <color indexed="81"/>
            <rFont val="Tahoma"/>
            <charset val="1"/>
          </rPr>
          <t xml:space="preserve">
MD-SSDAR-2022-0138-MEM de 25/feb/2022</t>
        </r>
      </text>
    </comment>
    <comment ref="BL313" authorId="0" shapeId="0" xr:uid="{217BEE57-2AF6-46A2-9BBE-CF54EA36F43B}">
      <text>
        <r>
          <rPr>
            <b/>
            <sz val="9"/>
            <color indexed="81"/>
            <rFont val="Tahoma"/>
            <family val="2"/>
          </rPr>
          <t>Gabriela Garzon:</t>
        </r>
        <r>
          <rPr>
            <sz val="9"/>
            <color indexed="81"/>
            <rFont val="Tahoma"/>
            <family val="2"/>
          </rPr>
          <t xml:space="preserve">
MD-SSDAR-2022-0138-MEM de 25/feb/2022</t>
        </r>
      </text>
    </comment>
    <comment ref="BL314" authorId="0" shapeId="0" xr:uid="{5A74D359-DECA-4893-987D-A72C9D708007}">
      <text>
        <r>
          <rPr>
            <b/>
            <sz val="9"/>
            <color indexed="81"/>
            <rFont val="Tahoma"/>
            <family val="2"/>
          </rPr>
          <t>Gabriela Garzon:</t>
        </r>
        <r>
          <rPr>
            <sz val="9"/>
            <color indexed="81"/>
            <rFont val="Tahoma"/>
            <family val="2"/>
          </rPr>
          <t xml:space="preserve">
MD-SSDAR-2022-0138-MEM de 25/feb/2022</t>
        </r>
      </text>
    </comment>
    <comment ref="BL315" authorId="0" shapeId="0" xr:uid="{164312AF-2480-45D8-AAEA-F2A74DA68E2F}">
      <text>
        <r>
          <rPr>
            <b/>
            <sz val="9"/>
            <color indexed="81"/>
            <rFont val="Tahoma"/>
            <charset val="1"/>
          </rPr>
          <t>Gabriela Garzon:</t>
        </r>
        <r>
          <rPr>
            <sz val="9"/>
            <color indexed="81"/>
            <rFont val="Tahoma"/>
            <charset val="1"/>
          </rPr>
          <t xml:space="preserve">
MD-SSDAR-2022-0138-MEM de 25/feb/2022</t>
        </r>
      </text>
    </comment>
    <comment ref="BL316" authorId="0" shapeId="0" xr:uid="{807DC6A6-B73D-49DB-A77D-CB5AB6673AC0}">
      <text>
        <r>
          <rPr>
            <b/>
            <sz val="9"/>
            <color indexed="81"/>
            <rFont val="Tahoma"/>
            <charset val="1"/>
          </rPr>
          <t>Gabriela Garzon:</t>
        </r>
        <r>
          <rPr>
            <sz val="9"/>
            <color indexed="81"/>
            <rFont val="Tahoma"/>
            <charset val="1"/>
          </rPr>
          <t xml:space="preserve">
MD-SSDAR-2022-0138-MEM de 25/feb/2022</t>
        </r>
      </text>
    </comment>
    <comment ref="BL323" authorId="0" shapeId="0" xr:uid="{0F51D2F9-5696-4DD7-8AB1-8EDEF1041747}">
      <text>
        <r>
          <rPr>
            <b/>
            <sz val="9"/>
            <color indexed="81"/>
            <rFont val="Tahoma"/>
            <family val="2"/>
          </rPr>
          <t>Gabriela Garzon:</t>
        </r>
        <r>
          <rPr>
            <sz val="9"/>
            <color indexed="81"/>
            <rFont val="Tahoma"/>
            <family val="2"/>
          </rPr>
          <t xml:space="preserve">
MD-SSDAR-2022-0138-MEM de 25/feb/2022</t>
        </r>
      </text>
    </comment>
    <comment ref="BL324" authorId="0" shapeId="0" xr:uid="{0EE36799-F54D-4C38-8B2E-D32C8D557EDA}">
      <text>
        <r>
          <rPr>
            <b/>
            <sz val="9"/>
            <color indexed="81"/>
            <rFont val="Tahoma"/>
            <family val="2"/>
          </rPr>
          <t>Gabriela Garzon:</t>
        </r>
        <r>
          <rPr>
            <sz val="9"/>
            <color indexed="81"/>
            <rFont val="Tahoma"/>
            <family val="2"/>
          </rPr>
          <t xml:space="preserve">
MD-SSDAR-2022-0138-MEM de 25/feb/2022</t>
        </r>
      </text>
    </comment>
    <comment ref="BL325" authorId="0" shapeId="0" xr:uid="{5CFFB97D-A2EA-4A2B-AD3D-7561D97DF573}">
      <text>
        <r>
          <rPr>
            <b/>
            <sz val="9"/>
            <color indexed="81"/>
            <rFont val="Tahoma"/>
            <charset val="1"/>
          </rPr>
          <t>Gabriela Garzon:</t>
        </r>
        <r>
          <rPr>
            <sz val="9"/>
            <color indexed="81"/>
            <rFont val="Tahoma"/>
            <charset val="1"/>
          </rPr>
          <t xml:space="preserve">
MD-SSDAR-2022-0138-MEM de 25/feb/2022</t>
        </r>
      </text>
    </comment>
    <comment ref="BL326" authorId="0" shapeId="0" xr:uid="{26467AC0-BE55-47F4-AAB6-A85C5A9BDDAD}">
      <text>
        <r>
          <rPr>
            <b/>
            <sz val="9"/>
            <color indexed="81"/>
            <rFont val="Tahoma"/>
            <charset val="1"/>
          </rPr>
          <t>Gabriela Garzon:</t>
        </r>
        <r>
          <rPr>
            <sz val="9"/>
            <color indexed="81"/>
            <rFont val="Tahoma"/>
            <charset val="1"/>
          </rPr>
          <t xml:space="preserve">
MD-SSDAR-2022-0138-MEM de 25/feb/2022</t>
        </r>
      </text>
    </comment>
    <comment ref="BL333" authorId="0" shapeId="0" xr:uid="{C52CD2AE-F28D-4374-814A-B71EF18F543E}">
      <text>
        <r>
          <rPr>
            <b/>
            <sz val="9"/>
            <color indexed="81"/>
            <rFont val="Tahoma"/>
            <family val="2"/>
          </rPr>
          <t>Gabriela Garzon:</t>
        </r>
        <r>
          <rPr>
            <sz val="9"/>
            <color indexed="81"/>
            <rFont val="Tahoma"/>
            <family val="2"/>
          </rPr>
          <t xml:space="preserve">
MD-SSDAR-2022-0138-MEM de 25/feb/2022</t>
        </r>
      </text>
    </comment>
    <comment ref="BL334" authorId="0" shapeId="0" xr:uid="{5ACB3D9E-74F2-4C37-857B-9C36B2A88271}">
      <text>
        <r>
          <rPr>
            <b/>
            <sz val="9"/>
            <color indexed="81"/>
            <rFont val="Tahoma"/>
            <family val="2"/>
          </rPr>
          <t>Gabriela Garzon:</t>
        </r>
        <r>
          <rPr>
            <sz val="9"/>
            <color indexed="81"/>
            <rFont val="Tahoma"/>
            <family val="2"/>
          </rPr>
          <t xml:space="preserve">
MD-SSDAR-2022-0138-MEM de 25/feb/2022</t>
        </r>
      </text>
    </comment>
    <comment ref="BL335" authorId="0" shapeId="0" xr:uid="{82BDF15B-DB24-423A-9918-2FB31E92DBA8}">
      <text>
        <r>
          <rPr>
            <b/>
            <sz val="9"/>
            <color indexed="81"/>
            <rFont val="Tahoma"/>
            <charset val="1"/>
          </rPr>
          <t>Gabriela Garzon:</t>
        </r>
        <r>
          <rPr>
            <sz val="9"/>
            <color indexed="81"/>
            <rFont val="Tahoma"/>
            <charset val="1"/>
          </rPr>
          <t xml:space="preserve">
MD-SSDAR-2022-0138-MEM de 25/feb/2022</t>
        </r>
      </text>
    </comment>
    <comment ref="BL336" authorId="0" shapeId="0" xr:uid="{210A7787-F8A9-4A69-B1D7-8883979982C8}">
      <text>
        <r>
          <rPr>
            <b/>
            <sz val="9"/>
            <color indexed="81"/>
            <rFont val="Tahoma"/>
            <charset val="1"/>
          </rPr>
          <t>Gabriela Garzon:</t>
        </r>
        <r>
          <rPr>
            <sz val="9"/>
            <color indexed="81"/>
            <rFont val="Tahoma"/>
            <charset val="1"/>
          </rPr>
          <t xml:space="preserve">
MD-SSDAR-2022-0138-MEM de 25/feb/2022</t>
        </r>
      </text>
    </comment>
    <comment ref="BL343" authorId="0" shapeId="0" xr:uid="{D87B5C8D-4889-40CE-8BEE-FFB66259FAB2}">
      <text>
        <r>
          <rPr>
            <b/>
            <sz val="9"/>
            <color indexed="81"/>
            <rFont val="Tahoma"/>
            <family val="2"/>
          </rPr>
          <t>Gabriela Garzon:</t>
        </r>
        <r>
          <rPr>
            <sz val="9"/>
            <color indexed="81"/>
            <rFont val="Tahoma"/>
            <family val="2"/>
          </rPr>
          <t xml:space="preserve">
MD-SSDAR-2022-0138-MEM de 25/feb/2022</t>
        </r>
      </text>
    </comment>
    <comment ref="BL344" authorId="0" shapeId="0" xr:uid="{8FC18E3B-DEEA-4386-BC74-8A76D5FA4182}">
      <text>
        <r>
          <rPr>
            <b/>
            <sz val="9"/>
            <color indexed="81"/>
            <rFont val="Tahoma"/>
            <family val="2"/>
          </rPr>
          <t>Gabriela Garzon:</t>
        </r>
        <r>
          <rPr>
            <sz val="9"/>
            <color indexed="81"/>
            <rFont val="Tahoma"/>
            <family val="2"/>
          </rPr>
          <t xml:space="preserve">
MD-SSDAR-2022-0138-MEM de 25/feb/2022</t>
        </r>
      </text>
    </comment>
    <comment ref="BL345" authorId="0" shapeId="0" xr:uid="{77EC416E-5359-4E64-9455-656DFB34BBC8}">
      <text>
        <r>
          <rPr>
            <b/>
            <sz val="9"/>
            <color indexed="81"/>
            <rFont val="Tahoma"/>
            <charset val="1"/>
          </rPr>
          <t>Gabriela Garzon:</t>
        </r>
        <r>
          <rPr>
            <sz val="9"/>
            <color indexed="81"/>
            <rFont val="Tahoma"/>
            <charset val="1"/>
          </rPr>
          <t xml:space="preserve">
MD-SSDAR-2022-0138-MEM de 25/feb/2022</t>
        </r>
      </text>
    </comment>
    <comment ref="BL346" authorId="0" shapeId="0" xr:uid="{6C5D958C-C4EE-472C-B631-F55B230859AF}">
      <text>
        <r>
          <rPr>
            <b/>
            <sz val="9"/>
            <color indexed="81"/>
            <rFont val="Tahoma"/>
            <charset val="1"/>
          </rPr>
          <t>Gabriela Garzon:</t>
        </r>
        <r>
          <rPr>
            <sz val="9"/>
            <color indexed="81"/>
            <rFont val="Tahoma"/>
            <charset val="1"/>
          </rPr>
          <t xml:space="preserve">
MD-SSDAR-2022-0138-MEM de 25/feb/2022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Gabriela Garzon</author>
  </authors>
  <commentList>
    <comment ref="D1" authorId="0" shapeId="0" xr:uid="{93C90DA4-BD37-4983-9A20-28929FC93481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Detallar claramente el uso de los recursos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Gabriela Garzon</author>
  </authors>
  <commentList>
    <comment ref="C1" authorId="0" shapeId="0" xr:uid="{FB339293-FDD5-4C39-9778-AC6787B6FE11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Detallar claramente el uso de los recursos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Gabriela Garzon</author>
  </authors>
  <commentList>
    <comment ref="D1" authorId="0" shapeId="0" xr:uid="{BDFBBBF7-1F9E-4E39-96CA-FFE84D5EF734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Detallar claramente el uso de los recursos</t>
        </r>
      </text>
    </comment>
  </commentList>
</comments>
</file>

<file path=xl/sharedStrings.xml><?xml version="1.0" encoding="utf-8"?>
<sst xmlns="http://schemas.openxmlformats.org/spreadsheetml/2006/main" count="5351" uniqueCount="492">
  <si>
    <t>Proyecto de Inversión</t>
  </si>
  <si>
    <t>CUP</t>
  </si>
  <si>
    <t>Componente</t>
  </si>
  <si>
    <t>Evento o subproyecto</t>
  </si>
  <si>
    <t>Tarea
(Adquisición, transferencia, pago, contratación, etc.)</t>
  </si>
  <si>
    <t>Entidad Ejecutora o Beneficiario de la Transferencia</t>
  </si>
  <si>
    <t>Provincia Beneficiario de la transferencia</t>
  </si>
  <si>
    <t>Grupo de Gasto</t>
  </si>
  <si>
    <t>Ítem Presupuestario</t>
  </si>
  <si>
    <t>Descripción Ítem</t>
  </si>
  <si>
    <t>PARTIDA PRESUPUESTARIA</t>
  </si>
  <si>
    <t>ITEM PRESUPUESTARIO</t>
  </si>
  <si>
    <t>DESCRIPCIÓN ITEM PRESUPUESTARIO</t>
  </si>
  <si>
    <t>GRUPO DE GASTO</t>
  </si>
  <si>
    <t>Edición,Impresión,Reproducción,Publicaciones,Suscripciones,Fotocopiado,Traducción,Empastado,Enmarcación,Serigrafía,Fotografía,Carnetización,FilmacióneImágenesSatelitalesyotros elementos oficiales</t>
  </si>
  <si>
    <t>73-Bienes y Servicios para Inversión</t>
  </si>
  <si>
    <t>Fletes y Maniobras</t>
  </si>
  <si>
    <t>Servicios Médicos Hospitalarios y Complementarios</t>
  </si>
  <si>
    <t>Eventos Oficiales</t>
  </si>
  <si>
    <t>Pasajes al Interior</t>
  </si>
  <si>
    <t>Pasajes al Exterior</t>
  </si>
  <si>
    <t>Viáticos y Subsistencia en el Interior</t>
  </si>
  <si>
    <t>Viáticos y Subsistencias en el Exterior</t>
  </si>
  <si>
    <t xml:space="preserve"> Gastos para la Atención a Delegados Extranjeros y Nacionales. Deportistas, Entrenadores y Cuerpo Técnico  que representen al País</t>
  </si>
  <si>
    <t>Consultoría, Asesoría e Investigación Especializada</t>
  </si>
  <si>
    <t>Fiscalización e Inspecciones Técnicas</t>
  </si>
  <si>
    <t>Honorarios por Contratos Civiles de Servicios</t>
  </si>
  <si>
    <t>Capacitación para la Ciudadanía en General</t>
  </si>
  <si>
    <t>Medicamentos</t>
  </si>
  <si>
    <t>Arrendamiento y Licencias de Uso de Paquetes Informáticos</t>
  </si>
  <si>
    <t>Materiales de Impresión, Fotografía, Reproducción y Publicaciones</t>
  </si>
  <si>
    <t>Dispositivos Médicos para Laboratorio Clínico y Patología</t>
  </si>
  <si>
    <t>Materiales Didácticos</t>
  </si>
  <si>
    <t>Repuestos y Accesorios</t>
  </si>
  <si>
    <t>Servicios de Publicidad y Propaganda Usando otros Medios</t>
  </si>
  <si>
    <t>Alimentos, Medicinas, Productos Farmacéuticos, Dispositivos Médicos, de Adeo y Accesorios para Sanidad Agropecuaria</t>
  </si>
  <si>
    <t>Uniformes Deportivos</t>
  </si>
  <si>
    <t>Repuestos y Accesorios para Maquinarias, Plantas Eléctricas, Equipos y Otros</t>
  </si>
  <si>
    <t>Eventos Públicos Promocionales</t>
  </si>
  <si>
    <t>Mobiliarios (No Depreciables)</t>
  </si>
  <si>
    <t>Maquinarias y Equipos (No Depreciables)</t>
  </si>
  <si>
    <t>Bienes Artísticos, Culturales, Bienes Deportivos y Símbolos Patrios</t>
  </si>
  <si>
    <t>Transporte y Vías</t>
  </si>
  <si>
    <t>75-Obras Públicas</t>
  </si>
  <si>
    <t>Construcciones y Edificaciones</t>
  </si>
  <si>
    <t>En Obras de Infraestructura</t>
  </si>
  <si>
    <t>Tasas Generales, Impuestos, Contribuciones, Permisos, Licencias y Patentes</t>
  </si>
  <si>
    <t>77-Otros Ingresos de Inversión</t>
  </si>
  <si>
    <t>Tasas Portuarias y Aeroportuarias</t>
  </si>
  <si>
    <t>Seguros</t>
  </si>
  <si>
    <t>Costas Judiciales Trámites Notariales Legalización de Documentos y Arreglos Extrajudiciales</t>
  </si>
  <si>
    <t>A Empresas Públicas</t>
  </si>
  <si>
    <t>78-Transferencias o Donaciones para Inversión</t>
  </si>
  <si>
    <t>Transferencias y Donaciones al Sector Privado no Financiero</t>
  </si>
  <si>
    <t>Mobiliarios (de Larga Duración)</t>
  </si>
  <si>
    <t>84-Bienes de Larga Duración</t>
  </si>
  <si>
    <t>Maquinarias y Equipos (de Larga Duración)</t>
  </si>
  <si>
    <t>Unidad Administrativa</t>
  </si>
  <si>
    <t>Temporalidad de la Tarea</t>
  </si>
  <si>
    <t>Indicador de Impacto del Evento o Subproyecto</t>
  </si>
  <si>
    <t>Meta del Indicador</t>
  </si>
  <si>
    <t>PROGRAMACIÓN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</si>
  <si>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</si>
  <si>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</si>
  <si>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</si>
  <si>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</si>
  <si>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</si>
  <si>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</si>
  <si>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</si>
  <si>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</si>
  <si>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</si>
  <si>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</si>
  <si>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</si>
  <si>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</si>
  <si>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Organismo</t>
  </si>
  <si>
    <t>Correlativo</t>
  </si>
  <si>
    <t>Fuente de Financiamiento</t>
  </si>
  <si>
    <t>Geográfico</t>
  </si>
  <si>
    <t>Programa</t>
  </si>
  <si>
    <t>Proyecto</t>
  </si>
  <si>
    <t>RUC / CI  Beneficiario de la transferencia</t>
  </si>
  <si>
    <t>Beneficios por Jubilación</t>
  </si>
  <si>
    <t>71- Gastos en Personal para Inversión</t>
  </si>
  <si>
    <t xml:space="preserve"> PLAN OPERATIVO ANUAL DE INVERSIÓN 2022</t>
  </si>
  <si>
    <t>Meta I Semestre</t>
  </si>
  <si>
    <t>Meta II Semestre</t>
  </si>
  <si>
    <t xml:space="preserve">PROGRAMACIÓN  DE LA META DEL INDICADOR </t>
  </si>
  <si>
    <t>INFORMACIÓN SEGÚN E-SIGEF (para uso de la Dirección de Planificación e Inversión)</t>
  </si>
  <si>
    <t>e-SIGEF</t>
  </si>
  <si>
    <t>Dirección de Deporte Convencional para el Alto Rendimiento</t>
  </si>
  <si>
    <t xml:space="preserve">91480000.0000.387211 </t>
  </si>
  <si>
    <t>PGR56-Fortalecimiento del deporte de alto rendimiento del Ecuador</t>
  </si>
  <si>
    <t>1. Reserva y desarrollo deportivo, para los posibles talentos con miras al alto rendimiento</t>
  </si>
  <si>
    <t>Transferencia de recursos para pago de participación de la reserva en eventos fundamentales de preparación o evaluación del ciclo olímpico, paralímpico, sordolimpico y programa mundial.</t>
  </si>
  <si>
    <t>Transferencia de recursos para pago de Necesidades Generales (aquellas que operativamente demande el proyecto) e Individuales (acorde a la naturaleza de cada atleta)</t>
  </si>
  <si>
    <t>Transferencia de recursos para pago de Vinculación de entrenadores, auxiliares de la preparación para la atención y acompañamiento de la base deportiva.</t>
  </si>
  <si>
    <t>Federaciones Deportivas cinco por mil</t>
  </si>
  <si>
    <t>Transferencia de recursos para el pago de la participación en eventos del Ciclo Olímpico, Paralímpico y Sordolímpico y eventos internacionales con sede en el Ecuador</t>
  </si>
  <si>
    <t>Transferencia de recursos para el pago de la participación de todas las categorías que no sean de la reserva del AR en eventos deportivos fundamentales de preparación o evaluación. Federaciones Ecuatorianas por Deporte</t>
  </si>
  <si>
    <t>Transferencia de recursos para Vinculación de entrenadores, Auxiliares de la Preparación y Coordinadores Técnicos de los Organismos Deportivos</t>
  </si>
  <si>
    <t xml:space="preserve">Transferencia de Recursos para pago de Necesidades Generales (aquellas que operativamente demande el proyecto) e Individuales (acorde a la naturaleza de cada atleta) </t>
  </si>
  <si>
    <t>Comité Olímpico Ecuatoriano</t>
  </si>
  <si>
    <t>Guayas</t>
  </si>
  <si>
    <t>Contratación de profesionales del Equipo Ciencias Aplicadas</t>
  </si>
  <si>
    <t>N/A</t>
  </si>
  <si>
    <t>5.Estímulos a deportistas de alto rendimiento</t>
  </si>
  <si>
    <t>Dirección de Deporte para Personas con Discapacidad</t>
  </si>
  <si>
    <t>Comité Paralímpico Ecuatoriano</t>
  </si>
  <si>
    <t>Transferencia de recursos para pago de Selección, vinculación y capacitación del Equipo Técnico Metodológico por agrupación deportiva y discapacidad</t>
  </si>
  <si>
    <t>Transferencia de recursos para pago de Seguimiento y acompañamiento técnico metodológico atletas del alto rendimiento y retiro</t>
  </si>
  <si>
    <t>Transferencia de recursos para pago de incentivo y reconocimiento económico a deportistas convencionales y deportistas con discapacidad</t>
  </si>
  <si>
    <t>91480000.0000.387225</t>
  </si>
  <si>
    <t>PGR55-Encuentro Activo del Deporte Para el Desarrollo 2022-2025</t>
  </si>
  <si>
    <t>1. Ejecutar encuentros deportivos a nivel nacional que propicien la iniciación deportiva del país</t>
  </si>
  <si>
    <t xml:space="preserve">Transferencia de recursos para la ejecución de los VII Juegos Nacionales Prejuveniles 2022 </t>
  </si>
  <si>
    <t xml:space="preserve">Por Definir </t>
  </si>
  <si>
    <t xml:space="preserve">5X1000 Transferencia de recursos para la ejecución de los VII Juegos Nacionales Prejuveniles 2022 </t>
  </si>
  <si>
    <t xml:space="preserve">Transferencia de recursos para la ejecución de los VI Juegos Nacionales Adaptados 2022 </t>
  </si>
  <si>
    <t xml:space="preserve">5x1000Transferencia de recursos para la ejecución de los VI Juegos Nacionales Adaptados 2022 </t>
  </si>
  <si>
    <t xml:space="preserve">Juegos Nacionales </t>
  </si>
  <si>
    <t xml:space="preserve">Dirección de Deporte Formativo y Educación Física </t>
  </si>
  <si>
    <t>2. Impulsar las competeciones deportivas en la poblacion estudiantil del país</t>
  </si>
  <si>
    <t xml:space="preserve">Campeonatos </t>
  </si>
  <si>
    <t xml:space="preserve">Transferencia de recursos para la ejecución de los Juegos Universitarios </t>
  </si>
  <si>
    <t xml:space="preserve">5x1000 Transferencia de recursos para la ejecución de los Juegos Universitarios </t>
  </si>
  <si>
    <t>Juegos Escolares Sudamericanos 2022</t>
  </si>
  <si>
    <t>Adquisición de pasajes aéreos internacionales</t>
  </si>
  <si>
    <t xml:space="preserve">Adquisición de medicamentos para los deportistas de que participan </t>
  </si>
  <si>
    <t xml:space="preserve">Adquisición de seguros para deportistas, entrenadores y funcionarios que participan </t>
  </si>
  <si>
    <t>Adquisición de uniformes con imagen del Ministerio del Deporte</t>
  </si>
  <si>
    <t xml:space="preserve">Adquisición de pines para deportistas, entrenadores y funcionarios que participan </t>
  </si>
  <si>
    <t>Transferencia de recursos para el pago del bono deportivo - Federación Ecuatoriana de Atletismo</t>
  </si>
  <si>
    <t>Federación Ecuatoriana de Atletismo</t>
  </si>
  <si>
    <t>Azuay</t>
  </si>
  <si>
    <t>5X1000 Transferencia de recursos para el pago del bono deportivo - Federación Ecuatoriana de Atletismo</t>
  </si>
  <si>
    <t>Transferencia de recursos para el pago del bono deportivo - Federación Ecuatoriana de Deportes para Personas con Discapacidad Intelectual</t>
  </si>
  <si>
    <t>Federación Ecuatoriana de Deportes para Personas con Discapacidad Intelectual</t>
  </si>
  <si>
    <t>Pichincha</t>
  </si>
  <si>
    <t>5X1000 Transferencia de recursos para el pago del bono deportivo - Federación Ecuatoriana de Deportes para Personas con Discapacidad Intelectual</t>
  </si>
  <si>
    <t>Transferencia de recursos para el pago del bono deportivo - Federación Ecuatoriana de Tenis de Mesa</t>
  </si>
  <si>
    <t xml:space="preserve"> Federación Ecuatoriana de Tenis de Mesa</t>
  </si>
  <si>
    <t>5X1000 Transferencia de recursos para el pago del bono deportivo - Federación Ecuatoriana de Tenis de Mesa</t>
  </si>
  <si>
    <t>Transferencia de recursos para el pago del bono deportivo - Federación Ecuatoriana de Judo</t>
  </si>
  <si>
    <t xml:space="preserve"> Federación Ecuatoriana de Judo</t>
  </si>
  <si>
    <t>5X1000 Transferencia de recursos para el pago del bono deportivo - Federación Ecuatoriana de Judo</t>
  </si>
  <si>
    <t>Transferencia de recursos para el pago del bono deportivo - Federación Ecuatoriana de Natación</t>
  </si>
  <si>
    <t>Federación Ecuatoriana de Natación</t>
  </si>
  <si>
    <t>5X1000 Transferencia de recursos para el pago del bono deportivo - Federación Ecuatoriana de Natación</t>
  </si>
  <si>
    <t>Transferencia de recursos para la ejecución del Campeonato Nacional Intercolegial</t>
  </si>
  <si>
    <t>5x1000 Transferencia de recursos para la ejecución del Campeonato Nacional Intercolegial</t>
  </si>
  <si>
    <t>4. Promover hábitos de vida saludable a través de la actividad física y la recreación.</t>
  </si>
  <si>
    <t xml:space="preserve">Encuentro Recreativo </t>
  </si>
  <si>
    <t xml:space="preserve">Hincha de mi barrio </t>
  </si>
  <si>
    <t>Dirección de Recreación</t>
  </si>
  <si>
    <t>Contratación de Instructores</t>
  </si>
  <si>
    <t xml:space="preserve">Adquisición de uniformes </t>
  </si>
  <si>
    <t xml:space="preserve">Adquisición de publicidad </t>
  </si>
  <si>
    <t xml:space="preserve">Fundación Grandes Valores </t>
  </si>
  <si>
    <t>Número de beneficiarios</t>
  </si>
  <si>
    <t>Transferencia  de recursos a la Fundación Grandes Valores  para la ejecución del evento Hincha de mi Barrio</t>
  </si>
  <si>
    <t>5X1000 Transferencia  de recursos a la Fundación Grandes Valores  para la ejecución del evento Hincha de mi Barrio</t>
  </si>
  <si>
    <t xml:space="preserve"> 5X1000 Transferencia de recursos para pago de participación de la reserva en eventos fundamentales de preparación o evaluación del ciclo olímpico, paralímpico, sordolimpico y programa mundial.</t>
  </si>
  <si>
    <t>5X1000 Transferencia de recursos para pago de Necesidades Generales (aquellas que operativamente demande el proyecto) e Individuales (acorde a la naturaleza de cada atleta)</t>
  </si>
  <si>
    <t>5X1000 Transferencia de recursos para pago de Vinculación de entrenadores, auxiliares de la preparación para la atención y acompañamiento de la base deportiva.</t>
  </si>
  <si>
    <t>5X1000 Transferencia de recursos para el pago de la participación en eventos del Ciclo Olímpico, Paralímpico y Sordolímpico y eventos internacionales con sede en el Ecuador</t>
  </si>
  <si>
    <t>5X1000 Transferencia de recursos para el pago de la participación de todas las categorías que no sean de la reserva del AR en eventos deportivos fundamentales de preparación o evaluación. Federaciones Ecuatorianas por Deporte</t>
  </si>
  <si>
    <t>5X1000 Transferencia de recursos para Vinculación de entrenadores, Auxiliares de la Preparación y Coordinadores Técnicos de los Organismos Deportivos</t>
  </si>
  <si>
    <t xml:space="preserve">5X1000 Transferencia de Recursos para pago de Necesidades Generales (aquellas que operativamente demande el proyecto) e Individuales (acorde a la naturaleza de cada atleta) </t>
  </si>
  <si>
    <t>RUC VIRTUAL 
CONSUMIDOR FINAL
0999999999999</t>
  </si>
  <si>
    <t>2. Plan de entrenamiento y competencias para deportistas de alto rendimiento del ciclo olímpico, paralímpico, sordolímpico y programa mundial</t>
  </si>
  <si>
    <t xml:space="preserve">3. Desarrollo integral del deportista </t>
  </si>
  <si>
    <t>4. Evaluación periódica de los deportistas de alto rendimiento</t>
  </si>
  <si>
    <t>Necesidades generales e individuales de los deportistas</t>
  </si>
  <si>
    <t>Honorarios del Equipo Multidisciplinario</t>
  </si>
  <si>
    <t xml:space="preserve">Eventos de preparación o evaluación </t>
  </si>
  <si>
    <t>Participación en eventos</t>
  </si>
  <si>
    <t>Seguimiento y acompañamiento técnico metodológico</t>
  </si>
  <si>
    <t>Incentivo</t>
  </si>
  <si>
    <t>NO CUENTA CON DICTAMEN DE PRIORIDAD</t>
  </si>
  <si>
    <t>Actividad</t>
  </si>
  <si>
    <t>Devengado</t>
  </si>
  <si>
    <t>Diferencia</t>
  </si>
  <si>
    <t>TOTAL CODIFICADO</t>
  </si>
  <si>
    <t>TOTAL DEVENGADO</t>
  </si>
  <si>
    <t>TOTAL DIFERENCIA</t>
  </si>
  <si>
    <t>INFORMACIÓN DE CERTIFICACIONES Y AVALES</t>
  </si>
  <si>
    <t>Primera</t>
  </si>
  <si>
    <t>Segunda</t>
  </si>
  <si>
    <t>Certificación POA</t>
  </si>
  <si>
    <t>Certificación Presupuestaria</t>
  </si>
  <si>
    <t>Aval</t>
  </si>
  <si>
    <t>Diferencia
POA - AVAL</t>
  </si>
  <si>
    <t>SALDO POA INVERSIÓN</t>
  </si>
  <si>
    <t>RECORTE MEF</t>
  </si>
  <si>
    <t xml:space="preserve">PGR55-Optimización de Infraestructura Deportiva a Nivel Nacional </t>
  </si>
  <si>
    <t>1.1 Implementar Encuentros deportivos</t>
  </si>
  <si>
    <t>2.1 Implementar Jornadas de Deporte Formativo</t>
  </si>
  <si>
    <t>4.1 Implementar jornadas de actividad física</t>
  </si>
  <si>
    <t>RUC VIRTUAL
Concentración Deportiva de Pichincha</t>
  </si>
  <si>
    <t>Fuente de financiamiento</t>
  </si>
  <si>
    <t>Monto</t>
  </si>
  <si>
    <t>5.1 Entregar de Incentivo Deportivo de acuerdo a la categoría; y, entrega de estímulos por logro o resultado deportivo</t>
  </si>
  <si>
    <t>RUC VIRTUAL
Concentración Deportiva de Pichincha /  RUC 1791827929001</t>
  </si>
  <si>
    <t>2. Plan de entrenamiento y competencias para deportistas de alto rendimiento del ciclo olímpico, paralímpico, sordolímpico y mundial</t>
  </si>
  <si>
    <t>1.2 Implementar los planes de preparación y participación en competencias</t>
  </si>
  <si>
    <t>Transferencia de recursos para la Participación de la delegación ecuatoriana en los III Juegos Suramericanos de la Juventud, Rosario 2022</t>
  </si>
  <si>
    <t xml:space="preserve"> 5X1000 Transferencia de recursos para la Participación de la delegación ecuatoriana en los III Juegos Suramericanos de la Juventud, Rosario 2022</t>
  </si>
  <si>
    <t xml:space="preserve">1.3 Cubrir las necesidades de los atletas </t>
  </si>
  <si>
    <t>Necesidades</t>
  </si>
  <si>
    <t>Transferencia de recursos para pago de necesidades generales e individuales. Federación Ecuatoriana de Andinismo y Escalada</t>
  </si>
  <si>
    <t>5X1000 Transferencia de recursos para pago de  necesidades generales e individuales. Federación Ecuatoriana de Andinismo y Escalada</t>
  </si>
  <si>
    <t xml:space="preserve">1.4 Seleccionar el equipo técnico </t>
  </si>
  <si>
    <t>Honorarios</t>
  </si>
  <si>
    <t>Transferencia de recursos para pago de honorarios del equipo técnico.Federación Ecuatoriana de Andinismo y Escalada</t>
  </si>
  <si>
    <t>5X1000 Transferencia de recursos para pago de honorarios del equipo técnico. Federación Ecuatoriana de Andinismo y Escalada</t>
  </si>
  <si>
    <t xml:space="preserve">2.1 Implementar los planes de preparación y participación en competencias de Alto Rendimiento </t>
  </si>
  <si>
    <t>Eventos</t>
  </si>
  <si>
    <t>Transferencia de recursos para el pago de preparación y participación en eventos específicos internacionales y con sede en el Ecuador. Federación Ecuatoriana de Andinismo y Escalada</t>
  </si>
  <si>
    <t>5X1000 Transferencia de recursos para el pago de preparación y participación en eventos específicos internacionales y con sede en el Ecuador. Federación Ecuatoriana de Andinismo y Escalada</t>
  </si>
  <si>
    <t>2.2 Seleccionar el equipo técnico</t>
  </si>
  <si>
    <t>Transferencia de recursos para pago de honorarios del equipo técnico. Federación Ecuatoriana de Andinismo y Escalada</t>
  </si>
  <si>
    <t xml:space="preserve">2.3 Cubrir las necesidades de los atletas 
</t>
  </si>
  <si>
    <t>Transferencia de Recursos para pago de necesidades generales e individuales. Federación Ecuatoriana de Andinismo y Escalada</t>
  </si>
  <si>
    <t>5X1000  Transferencia de Recursos para pago de necesidades generales e individuales. Federación Ecuatoriana de Andinismo y Escalada</t>
  </si>
  <si>
    <t>Transferencia de recursos para pago de necesidades generales e individuales. Federación Ecuatoriana de Atletismo</t>
  </si>
  <si>
    <t>5X1000 Transferencia de recursos para pago de  necesidades generales e individuales. Federación Ecuatoriana de  Atletismo</t>
  </si>
  <si>
    <t>Transferencia de recursos para pago de honorarios del equipo técnico. Federación Ecuatoriana de Atletismo</t>
  </si>
  <si>
    <t>5X1000 Transferencia de recursos para pago de honorarios del equipo técnico. Federación Ecuatoriana de Atletismo</t>
  </si>
  <si>
    <t>Transferencia de recursos para el pago de preparación y participación en eventos específicos internacionales y con sede en el Ecuador. Federación Ecuatoriana de Atletismo</t>
  </si>
  <si>
    <t>5X1000 Transferencia de recursos para el pago de preparación y participación en eventos específicos internacionales y con sede en el Ecuador. Federación Ecuatoriana de Atletismo</t>
  </si>
  <si>
    <t>Transferencia de Recursos para pago de necesidades generales e individuales. Federación Ecuatoriana de Atletismo</t>
  </si>
  <si>
    <t>5X1000  Transferencia de Recursos para pago de necesidades generales e individuales. Federación Ecuatoriana de Atletismo</t>
  </si>
  <si>
    <t>Transferencia de recursos para pago de necesidades generales e individuales. Federación Ecuatoriana de Boxeo</t>
  </si>
  <si>
    <t>5X1000 Transferencia de recursos para pago de  necesidades generales e individuales. Federación Ecuatoriana Boxeo</t>
  </si>
  <si>
    <t>Transferencia de recursos para pago de honorarios del equipo técnico. Federación Ecuatoriana de Boxeo</t>
  </si>
  <si>
    <t>5X1000 Transferencia de recursos para pago de honorarios del equipo técnico. Federación Ecuatoriana de Boxeo</t>
  </si>
  <si>
    <t>Transferencia de recursos para el pago de preparación y participación en eventos específicos internacionales y con sede en el Ecuador. Federación Ecuatoriana de Boxeo</t>
  </si>
  <si>
    <t>5X1000 Transferencia de recursos para el pago de preparación y participación en eventos específicos internacionales y con sede en el Ecuador. Federación Ecuatoriana de Boxeo</t>
  </si>
  <si>
    <t>Transferencia de Recursos para pago de necesidades generales e individuales. Federación Ecuatoriana de Boxeo</t>
  </si>
  <si>
    <t>5X1000  Transferencia de Recursos para pago de necesidades generales e individuales. Federación Ecuatoriana de Boxeo</t>
  </si>
  <si>
    <t xml:space="preserve">Transferencia de recursos para pago de necesidades generales e individuales. Federación Ecuatoriana de  Canotaje </t>
  </si>
  <si>
    <t xml:space="preserve">5X1000 Transferencia de recursos para pago de  necesidades generales e individuales. Federación Ecuatoriana de  Canotaje </t>
  </si>
  <si>
    <t>Transferencia de recursos para pago de honorarios del equipo técnico. Federación Ecuatoriana de Canotaje</t>
  </si>
  <si>
    <t>5X1000 Transferencia de recursos para pago de honorarios del equipo técnico. Federación Ecuatoriana de Canotaje</t>
  </si>
  <si>
    <t xml:space="preserve">Transferencia de recursos para el pago de preparación y participación en eventos específicos internacionales y con sede en el Ecuador. Federación Ecuatoriana de Canotaje </t>
  </si>
  <si>
    <t>5X1000 Transferencia de recursos para el pago de preparación y participación en eventos específicos internacionales y con sede en el Ecuador.Federación Ecuatoriana de Canotaje</t>
  </si>
  <si>
    <t xml:space="preserve">Transferencia de recursos para pago de honorarios del equipo técnico. Federación Ecuatoriana de Canotaje </t>
  </si>
  <si>
    <t xml:space="preserve">5X1000 Transferencia de recursos para pago de honorarios del equipo técnico. Federación Ecuatoriana de Canotaje </t>
  </si>
  <si>
    <t xml:space="preserve">Transferencia de Recursos para pago de necesidades generales e individuales. Federación Ecuatoriana de Canotaje </t>
  </si>
  <si>
    <t xml:space="preserve">5X1000  Transferencia de Recursos para pago de necesidades generales e individuales. Federación Ecuatoriana de Canotaje </t>
  </si>
  <si>
    <t>Transferencia de recursos para pago de necesidades generales e individuales. Federación Ecuatoriana de Ciclismo</t>
  </si>
  <si>
    <t>5X1000 Transferencia de recursos para pago de  necesidades generales e individuales. Federación Ecuatoriana de Ciclismo</t>
  </si>
  <si>
    <t>Transferencia de recursos para pago de honorarios del equipo técnico. Federación Ecuatoriana de Ciclismo</t>
  </si>
  <si>
    <t>5X1000 Transferencia de recursos para pago de honorarios del equipo técnico. Federación Ecuatoriana de Ciclismo</t>
  </si>
  <si>
    <t>Transferencia de recursos para el pago de preparación y participación en eventos específicos internacionales y con sede en el Ecuador. Federación Ecuatoriana de Ciclismo</t>
  </si>
  <si>
    <t xml:space="preserve">5X1000 Transferencia de recursos para el pago de preparación y participación en eventos específicos internacionales y con sede en el Ecuador. Federación Ecuatoriana de Ciclismo </t>
  </si>
  <si>
    <t>Transferencia de Recursos para pago de necesidades generales e individuales. Federación Ecuatoriana de Ciclismo</t>
  </si>
  <si>
    <t>5X1000  Transferencia de Recursos para pago de necesidades generales e individuales. Federación Ecuatoriana de Ciclismo</t>
  </si>
  <si>
    <t>Transferencia de recursos para pago de necesidades generales e individuales. Federación Ecuatoriana de  Deportes Ecuestres</t>
  </si>
  <si>
    <t>5X1000 Transferencia de recursos para pago de  necesidades generales e individuales. Federación Ecuatoriana de  Deportes Ecuestres</t>
  </si>
  <si>
    <t>Transferencia de recursos para pago de honorarios del equipo técnico. Federación Ecuatoriana de Deportes Ecuestres</t>
  </si>
  <si>
    <t>5X1000 Transferencia de recursos para pago de honorarios del equipo técnico. Federación Ecuatoriana de Deportes Ecuestres</t>
  </si>
  <si>
    <t>Transferencia de recursos para el pago de preparación y participación en eventos específicos internacionales y con sede en el Ecuador. Federación Ecuatoriana de Ecuestres</t>
  </si>
  <si>
    <t>5X1000 Transferencia de recursos para el pago de preparación y participación en eventos específicos internacionales y con sede en el Ecuador. Federación Ecuatoriana de Ecuestres</t>
  </si>
  <si>
    <t>Transferencia de recursos para pago de necesidades generales e individuales. Federación Ecuatoriana de Físico Culturismo y Potencia</t>
  </si>
  <si>
    <t>5X1000 Transferencia de recursos para pago de  necesidades generales e individuales. Federación Ecuatoriana de  Físico Culturismo y Potencia</t>
  </si>
  <si>
    <t>Transferencia de recursos para pago de honorarios del equipo técnico. Federación Ecuatoriana de Físico Culturismo y Potencia</t>
  </si>
  <si>
    <t>5X1000 Transferencia de recursos para pago de honorarios del equipo técnico. Federación Ecuatoriana de Físico Culturismo y Potencia</t>
  </si>
  <si>
    <t>Transferencia de recursos para el pago de preparación y participación en eventos específicos internacionales y con sede en el Ecuador. Federación Ecuatoriana de Fisicoculturismo y Potencia</t>
  </si>
  <si>
    <t>5X1000 Transferencia de recursos para el pago de preparación y participación en eventos específicos internacionales y con sede en el Ecuador. Federación Ecuatoriana de Fisicoculturismo y Potencia.</t>
  </si>
  <si>
    <t>5x1000 Transferencia de recursos para pago de honorarios del equipo técnico. Federación Ecuatoriana de Físico Culturismo y Potencia</t>
  </si>
  <si>
    <t>Transferencia de Recursos para pago de necesidades generales e individuales. Federación Ecuatoriana de Físico Culturismo y Potencia</t>
  </si>
  <si>
    <t>5X1000  Transferencia de Recursos para pago de necesidades generales e individuales. Federación Ecuatoriana de Físico Culturismo y Potencia</t>
  </si>
  <si>
    <t>Transferencia de recursos para pago de necesidades generales e individuales. Federación Ecuatoriana de  Gimnasia</t>
  </si>
  <si>
    <t>5X1000 Transferencia de recursos para pago de  necesidades generales e individuales. Federación Ecuatoriana de  Gimnasia</t>
  </si>
  <si>
    <t>Transferencia de recursos para pago de honorarios del equipo técnico. Federación Ecuatoriana de Gimnasia</t>
  </si>
  <si>
    <t>5X1000 Transferencia de recursos para pago de honorarios del equipo técnico. Federación Ecuatoriana de Gimnasia</t>
  </si>
  <si>
    <t>Transferencia de recursos para el pago de preparación y participación en eventos específicos internacionales y con sede en el Ecuador. Federación Ecuatoriana de Gimnasia</t>
  </si>
  <si>
    <t>5X1000 Transferencia de recursos para el pago de preparación y participación en eventos específicos internacionales y con sede en el Ecuador. Federación Ecuatoriana de Gimnasia</t>
  </si>
  <si>
    <t>5x1000
Transferencia de recursos para pago de honorarios del equipo técnico. Federación Ecuatoriana de Gimnasia</t>
  </si>
  <si>
    <t>Transferencia de Recursos para pago de necesidades generales e individuales. Federación Ecuatoriana de Gimnasia</t>
  </si>
  <si>
    <t>5X1000  Transferencia de Recursos para pago de necesidades generales e individuales. Federación Ecuatoriana de Gimnasia</t>
  </si>
  <si>
    <t>Transferencia de recursos para pago de necesidades generales e individuales. Federación Ecuatoriana de  Golf</t>
  </si>
  <si>
    <t>5X1000 Transferencia de recursos para pago de  necesidades generales e individuales. Federación Ecuatoriana de  Golf</t>
  </si>
  <si>
    <t>Transferencia de recursos para pago de honorarios del equipo técnico. Federación Ecuatoriana de Golf</t>
  </si>
  <si>
    <t>5X1000 Transferencia de recursos para pago de honorarios del equipo técnico. Federación Ecuatoriana de Golf</t>
  </si>
  <si>
    <t>Transferencia de recursos para el pago de preparación y participación en eventos específicos internacionales y con sede en el Ecuador. Federación Ecuatoriana de Golf</t>
  </si>
  <si>
    <t>5X1000 Transferencia de recursos para el pago de preparación y participación en eventos específicos internacionales y con sede en el Ecuador. Federación Ecuatoriana de Golf</t>
  </si>
  <si>
    <t>Transferencia de Recursos para pago de necesidades generales e individuales. Federación Ecuatoriana de Golf</t>
  </si>
  <si>
    <t>5X1000  Transferencia de Recursos para pago de necesidades generales e individuales. Federación Ecuatoriana de Golf</t>
  </si>
  <si>
    <t>Transferencia de recursos para pago de necesidades generales e individuales. Federación Ecuatoriana de  Judo</t>
  </si>
  <si>
    <t>5X1000 Transferencia de recursos para pago de  necesidades generales e individuales. Federación Ecuatoriana de  Judo</t>
  </si>
  <si>
    <t>Transferencia de recursos para pago de honorarios del equipo técnico. Federación Ecuatoriana de Judo</t>
  </si>
  <si>
    <t>5X1000 Transferencia de recursos para pago de honorarios del equipo técnico. Federación Ecuatoriana de Judo</t>
  </si>
  <si>
    <t>Transferencia de recursos para el pago de preparación y participación en eventos específicos internacionales y con sede en el Ecuador. Federación Ecuatoriana de Judo</t>
  </si>
  <si>
    <t>5X1000 Transferencia de recursos para el pago de preparación y participación en eventos específicos internacionales y con sede en el Ecuador. Federación Ecuatoriana de Judo</t>
  </si>
  <si>
    <t>Transferencia de Recursos para pago de necesidades generales e individuales. Federación Ecuatoriana de Judo</t>
  </si>
  <si>
    <t>5X1000  Transferencia de Recursos para pago de necesidades generales e individuales. Federación Ecuatoriana de Judo</t>
  </si>
  <si>
    <t>Transferencia de recursos para pago de necesidades generales e individuales.Federacione Ecuatoriana de Karate</t>
  </si>
  <si>
    <t>5X1000 Transferencia de recursos para pago de  necesidades generales e individuales. Federación Ecuatoriana de Karate</t>
  </si>
  <si>
    <t>Transferencia de recursos para pago de honorarios del equipo técnico. Federación Ecuatoriana de Karate</t>
  </si>
  <si>
    <t>5X1000 Transferencia de recursos para pago de honorarios del equipo técnico. Federación Ecuatoriana de Karate</t>
  </si>
  <si>
    <t>Transferencia de recursos para el pago de preparación y participación en eventos específicos internacionales y con sede en el Ecuador. Federación Ecuatoriana de Karate</t>
  </si>
  <si>
    <t>5X1000 Transferencia de recursos para el pago de preparación y participación en eventos específicos internacionales y con sede en el Ecuador. Federación Ecuatoriana de Karate</t>
  </si>
  <si>
    <t>Transferencia de Recursos para pago de necesidades generales e individuales. Federación Ecuatoriana de Karate</t>
  </si>
  <si>
    <t>5X1000  Transferencia de Recursos para pago de necesidades generales e individuales. Federación Ecuatoriana de Karate</t>
  </si>
  <si>
    <t>Transferencia de recursos para pago de necesidades generales e individuales.Federacione Ecuatoriana de Levantamiento de Pesas</t>
  </si>
  <si>
    <t>5X1000 Transferencia de recursos para pago de  necesidades generales e individuales. Federación Ecuatoriana de  Levantamiento de Pesas</t>
  </si>
  <si>
    <t>Transferencia de recursos para pago de honorarios del equipo técnico. Federación Ecuatoriana de Levantamiento de Pesas</t>
  </si>
  <si>
    <t>5X1000 Transferencia de recursos para pago de honorarios del equipo técnico. Federación Ecuatoriana de Levantamiento de Pesas</t>
  </si>
  <si>
    <t>Transferencia de recursos para el pago de preparación y participación en eventos específicos internacionales y con sede en el Ecuador. Federación Ecuatoriana de Levantamiento de Pesas</t>
  </si>
  <si>
    <t>5X1000 Transferencia de recursos para el pago de preparación y participación en eventos específicos internacionales y con sede en el Ecuador. Federación Ecuatoriana de Levantamiento de Pesas</t>
  </si>
  <si>
    <t>Transferencia de Recursos para pago de necesidades generales e individuales. Federación Ecuatoriana de Levantamiento de Pesas</t>
  </si>
  <si>
    <t>5X1000  Transferencia de Recursos para pago de necesidades generales e individuales. Federación Ecuatoriana de Levantamiento de Pesas</t>
  </si>
  <si>
    <t>Transferencia de recursos para pago de necesidades generales e individuales. Federación Ecuatoriana de Lucha Amateur</t>
  </si>
  <si>
    <t>5X1000 Transferencia de recursos para pago de  necesidades generales e individuales. Federación Ecuatoriana  Lucha Amateur</t>
  </si>
  <si>
    <t>Transferencia de recursos para pago de honorarios del equipo técnico. Federación Ecuatoriana de Lucha Amateur</t>
  </si>
  <si>
    <t>5X1000 Transferencia de recursos para pago de honorarios del equipo técnico. Federación Ecuatoriana de Lucha Amateur</t>
  </si>
  <si>
    <t>Transferencia de recursos para el pago de preparación y participación en eventos específicos internacionales y con sede en el Ecuador. Federación Ecuatoriana de  Lucha Amateur</t>
  </si>
  <si>
    <t>5X1000 Transferencia de recursos para el pago de preparación y participación en eventos específicos internacionales y con sede en el Ecuador. Federación Ecuatoriana de  Lucha Amateur</t>
  </si>
  <si>
    <t>Transferencia de Recursos para pago de necesidades generales e individuales. Federación Ecuatoriana de Lucha Amateur</t>
  </si>
  <si>
    <t>5X1000  Transferencia de Recursos para pago de necesidades generales e individuales. Federación Ecuatoriana de Lucha Amateur</t>
  </si>
  <si>
    <t>Transferencia de recursos para pago de necesidades generales e individuales. Federación Ecuatoriana de Natación</t>
  </si>
  <si>
    <t>5X1000 Transferencia de recursos para pago de  necesidades generales e individuales. Federación Ecuatoriana de Natación</t>
  </si>
  <si>
    <t>Transferencia de recursos para pago de honorarios del equipo técnico. Federación Ecuatoriana de Natación</t>
  </si>
  <si>
    <t>5X1000 Transferencia de recursos para pago de honorarios del equipo técnico. Federación Ecuatoriana de Natación</t>
  </si>
  <si>
    <t>Transferencia de recursos para el pago de preparación y participación en eventos específicos internacionales y con sede en el Ecuador. Federación Ecuatoriana de Natación</t>
  </si>
  <si>
    <t>5X1000 Transferencia de recursos para el pago de preparación y participación en eventos específicos internacionales y con sede en el Ecuador. Federación Ecuatoriana de Natación</t>
  </si>
  <si>
    <t>Transferencia de Recursos para pago de necesidades generales e individuales. Federación Ecuatoriana de Natación</t>
  </si>
  <si>
    <t>5X1000  Transferencia de Recursos para pago de necesidades generales e individuales. Federación Ecuatoriana de Natación</t>
  </si>
  <si>
    <t>Transferencia de recursos para pago de necesidades generales e individuales. Federación Ecuatoriana de Patinaje</t>
  </si>
  <si>
    <t>5X1000 Transferencia de recursos para pago de  necesidades generales e individuales. Federación Ecuatoriana de Patinaje</t>
  </si>
  <si>
    <t>Transferencia de recursos para pago de honorarios del equipo técnico. Federación Ecuatoriana de Patinaje</t>
  </si>
  <si>
    <t>5X1000 Transferencia de recursos para pago de honorarios del equipo . Federación Ecuatoriana de Patinaje</t>
  </si>
  <si>
    <t>Transferencia de recursos para el pago de preparación y participación en eventos específicos internacionales y con sede en el Ecuador. Federación Ecuatoriana de Patinaje</t>
  </si>
  <si>
    <t>5X1000 Transferencia de recursos para el pago de preparación y participación en eventos específicos internacionales y con sede en el Ecuador. Federación Ecuatoriana de Patinaje</t>
  </si>
  <si>
    <t>5X1000 Transferencia de recursos para pago de honorarios del equipo técnico. Federación Ecuatoriana de Patinaje</t>
  </si>
  <si>
    <t>Transferencia de Recursos para pago de necesidades generales e individuales. Federación Ecuatoriana de Patinaje</t>
  </si>
  <si>
    <t>5X1000  Transferencia de Recursos para pago de necesidades generales e individuales. Federación Ecuatoriana de Patinaje</t>
  </si>
  <si>
    <t>Transferencia de recursos para pago de necesidades generales e individuales. Federación Ecuatoriana de  Pentatlón Moderno</t>
  </si>
  <si>
    <t>5X1000 Transferencia de recursos para pago de  necesidades generales e individuales. Federación Ecuatoriana de  Pentatlón Moderno</t>
  </si>
  <si>
    <t>Transferencia de recursos para pago de honorarios del equipo técnico. Federación Ecuatoriana de Pentatlón Moderno</t>
  </si>
  <si>
    <t>5X1000 Transferencia de recursos para pago de honorarios del equipo técnico. Federación Ecuatoriana de Pentatlón Moderno</t>
  </si>
  <si>
    <t>Transferencia de recursos para el pago de preparación y participación en eventos específicos internacionales y con sede en el Ecuador. Federación Ecuatoriana de  Pentatlón Moderno</t>
  </si>
  <si>
    <t>5X1000 Transferencia de recursos para el pago de preparación y participación en eventos específicos internacionales y con sede en el Ecuador. Federación Ecuatoriana de  Pentatlón Moderno</t>
  </si>
  <si>
    <t>Transferencia de Recursos para pago de necesidades generales e individuales. Federación Ecuatoriana de Pentatlón Moderno</t>
  </si>
  <si>
    <t>5X1000  Transferencia de Recursos para pago de necesidades generales e individuales. Federación Ecuatoriana de Pentatlón Moderno</t>
  </si>
  <si>
    <t>Transferencia de recursos para pago de necesidades generales e individuales. Federación Ecuatoriana de Racquetball</t>
  </si>
  <si>
    <t>5X1000 Transferencia de recursos para pago de  necesidades generales e individuales. Federación Ecuatoriana de Racquetball</t>
  </si>
  <si>
    <t>Transferencia de recursos para pago de honorarios del equipo técnico. Federación Ecuatoriana de Racquetball</t>
  </si>
  <si>
    <t>5X1000 Transferencia de recursos para pago de honorarios del equipo técnico. Federación Ecuatoriana de Racquetball</t>
  </si>
  <si>
    <t>Transferencia de recursos para el pago de preparación y participación en eventos específicos internacionales y con sede en el Ecuador. Federación Ecuatoriana de Racquetball</t>
  </si>
  <si>
    <t>5X1000 Transferencia de recursos para el pago de preparación y participación en eventos específicos internacionales y con sede en el Ecuador. Federación Ecuatoriana de Racquetball</t>
  </si>
  <si>
    <t>Transferencia de Recursos para pago de necesidades generales e individuales. Federación Ecuatoriana de Racquetball</t>
  </si>
  <si>
    <t>5X1000  Transferencia de Recursos para pago de necesidades generales e individuales. Federación Ecuatoriana de Racquetball</t>
  </si>
  <si>
    <t>Transferencia de recursos para pago de necesidades generales e individuales. Federación Ecuatoriana de Squash</t>
  </si>
  <si>
    <t>5X1000 Transferencia de recursos para pago de  necesidades generales e individuales. Federación Ecuatoriana de Squash</t>
  </si>
  <si>
    <t>Transferencia de recursos para pago de honorarios del equipo técnico. Federación Ecuatoriana de Squash</t>
  </si>
  <si>
    <t>5X1000 Transferencia de recursos para pago de honorarios del equipo técnico. Federación Ecuatoriana de Squash</t>
  </si>
  <si>
    <t>Transferencia de recursos para el pago de preparación y participación en eventos específicos internacionales y con sede en el Ecuador. Federación Ecuatoriana de Squash</t>
  </si>
  <si>
    <t>5X1000 Transferencia de recursos para el pago de preparación y participación en eventos específicos internacionales y con sede en el Ecuador. Federación Ecuatoriana de Squash</t>
  </si>
  <si>
    <t>Transferencia de Recursos para pago de necesidades generales e individuales. Federación Ecuatoriana de Squash</t>
  </si>
  <si>
    <t>5X1000  Transferencia de Recursos para pago de necesidades generales e individuales. Federación Ecuatoriana de Squash</t>
  </si>
  <si>
    <t>Transferencia de recursos para pago de necesidades generales e individuales. Federación Ecuatoriana de  Surf</t>
  </si>
  <si>
    <t>5X1000 Transferencia de recursos para pago de  necesidades generales e individuales. Federación Ecuatoriana de  Surf</t>
  </si>
  <si>
    <t>Transferencia de recursos para pago de honorarios del equipo técnico. Federación Ecuatoriana de Surf</t>
  </si>
  <si>
    <t>5X1000 Transferencia de recursos para pago de honorarios del equipo técnico. Federación Ecuatoriana de Surf</t>
  </si>
  <si>
    <t>Transferencia de recursos para el pago de preparación y participación en eventos específicos internacionales y con sede en el Ecuador. Federación Ecuatoriana de Surf</t>
  </si>
  <si>
    <t>5X1000 Transferencia de recursos para el pago de preparación y participación en eventos específicos internacionales y con sede en el Ecuador. Federación Ecuatoriana de Surf</t>
  </si>
  <si>
    <t>Transferencia de Recursos para pago de necesidades generales e individuales. Federación Ecuatoriana de Surf</t>
  </si>
  <si>
    <t>5X1000  Transferencia de Recursos para pago de necesidades generales e individuales. Federación Ecuatoriana de Surf</t>
  </si>
  <si>
    <t>Transferencia de recursos para pago de necesidades generales e individuales. Federación Ecuatoriana de Taekwondo</t>
  </si>
  <si>
    <t>5X1000 Transferencia de recursos para pago de  necesidades generales e individuales. Federación Ecuatoriana de Taekwondo</t>
  </si>
  <si>
    <t>Transferencia de recursos para pago de honorarios del equipo técnico. Federación Ecuatoriana de Taekwondo</t>
  </si>
  <si>
    <t>5X1000 Transferencia de recursos para pago de honorarios del equipo técnico. Federación Ecuatoriana de Taekwondo</t>
  </si>
  <si>
    <t>Transferencia de recursos para el pago de preparación y participación en eventos específicos internacionales y con sede en el Ecuador. Federación Ecuatoriana de Taekwondo.</t>
  </si>
  <si>
    <t>5X1000 Transferencia de recursos para el pago de preparación y participación en eventos específicos internacionales y con sede en el Ecuador. Federación Ecuatoriana de Taekwondo.</t>
  </si>
  <si>
    <t>Transferencia de Recursos para pago de necesidades generales e individuales. Federación Ecuatoriana de Taekwondo</t>
  </si>
  <si>
    <t>5X1000  Transferencia de Recursos para pago de necesidades generales e individuales. Federación Ecuatoriana de Taekwondo</t>
  </si>
  <si>
    <t>Transferencia de recursos para pago de necesidades generales e individuales. Federación Ecuatoriana de Tenis de Campo</t>
  </si>
  <si>
    <t>5X1000 Transferencia de recursos para pago de  necesidades generales e individuales. Federación Ecuatoriana de Tenis de Campo</t>
  </si>
  <si>
    <t>Transferencia de recursos para pago de honorarios del equipo técnico. Federación Ecuatoriana de Tenis de Campo</t>
  </si>
  <si>
    <t>5X1000 Transferencia de recursos para pago de honorarios del equipo técnico. Federación Ecuatoriana de Tenis de Campo</t>
  </si>
  <si>
    <t>Transferencia de recursos para el pago de preparación y participación en eventos específicos internacionales y con sede en el Ecuador. Federación Ecuatoriana de Tenis de Campo</t>
  </si>
  <si>
    <t>5X1000 Transferencia de recursos para el pago de preparación y participación en eventos específicos internacionales y con sede en el Ecuador. Federación Ecuatoriana de Tenis de Campo</t>
  </si>
  <si>
    <t>Transferencia de Recursos para pago de necesidades generales e individuales. Tenis de Campo</t>
  </si>
  <si>
    <t>5X1000  Transferencia de Recursos para pago de necesidades generales e individuales. Tenis de Campo</t>
  </si>
  <si>
    <t>Transferencia de recursos para pago de necesidades generales e individuales. Federación Ecuatoriana de Tenis de Mesa</t>
  </si>
  <si>
    <t>5X1000 Transferencia de recursos para pago de  necesidades generales e individuales. Federación Ecuatoriana de Tenis de Mesa</t>
  </si>
  <si>
    <t>Transferencia de recursos para pago de honorarios del equipo técnico. Federación Ecuatoriana de Tenis de Mesa</t>
  </si>
  <si>
    <t>5X1000 Transferencia de recursos para pago de honorarios del equipo técnico. Federación Ecuatoriana de Tenis de Mesa</t>
  </si>
  <si>
    <t>Transferencia de recursos para el pago de preparación y participación en eventos específicos internacionales y con sede en el Ecuador. Federación Ecuatoriana de Tenis Mesa</t>
  </si>
  <si>
    <t>5X1000 Transferencia de recursos para el pago de preparación y participación en eventos específicos internacionales y con sede en el Ecuador. Federación Ecuatoriana de Tenis Mesa</t>
  </si>
  <si>
    <t>Transferencia de Recursos para pago de necesidades generales e individuales. Federación Ecuatoriana de Tenis de Mesa</t>
  </si>
  <si>
    <t>5X1000  Transferencia de Recursos para pago de necesidades generales e individuales. Federación Ecuatoriana de Tenis de Mesa</t>
  </si>
  <si>
    <t>Transferencia de recursos para pago de necesidades generales e individuales. Federación Ecuatoriana de Tiro con Arco</t>
  </si>
  <si>
    <t>5X1000 Transferencia de recursos para pago de  necesidades generales e individuales. Federación Ecuatoriana de  Tiro con Arco</t>
  </si>
  <si>
    <t>Transferencia de recursos para pago de honorarios del equipo técnico. Federación Ecuatoriana de Tiro con Arco</t>
  </si>
  <si>
    <t>5X1000 Transferencia de recursos para pago de honorarios del equipo técnico. Federación Ecuatoriana de Tiro con Arco</t>
  </si>
  <si>
    <t>Transferencia de recursos para el pago de preparación y participación en eventos específicos internacionales y con sede en el Ecuador. Federación Ecuatoriana de Tiro con Arco</t>
  </si>
  <si>
    <t>5X1000 Transferencia de recursos para el pago de preparación y participación en eventos específicos internacionales y con sede en el Ecuador. Federación Ecuatoriana de Tiro con Arco</t>
  </si>
  <si>
    <t>Transferencia de recursos para pago de honorarios del equipo técnico.  Federación Ecuatoriana de Tiro con Arco</t>
  </si>
  <si>
    <t>5X1000 Transferencia de recursos para pago de honorarios del equipo técnico.  Federación Ecuatoriana de Tiro con Arco</t>
  </si>
  <si>
    <t>Transferencia de Recursos para pago de necesidades generales e individuales.  Federación Ecuatoriana de Tiro con Arco</t>
  </si>
  <si>
    <t>5X1000  Transferencia de Recursos para pago de necesidades generales e individuales.  Federación Ecuatoriana de Tiro con Arco</t>
  </si>
  <si>
    <t>Transferencia de recursos para pago de necesidades generales e individuales. Federación Ecuatoriana de Tiro Olímpico</t>
  </si>
  <si>
    <t>5X1000 Transferencia de recursos para pago de  necesidades generales e individuales. Federación Ecuatoriana de Tiro Olímpico</t>
  </si>
  <si>
    <t>Transferencia de recursos para pago de honorarios del equipo técnico. Federación Ecuatoriana de Tiro Olímpico</t>
  </si>
  <si>
    <t>5X1000 Transferencia de recursos para pago de honorarios del equipo técnico. Federación Ecuatoriana de Tiro Olímpico</t>
  </si>
  <si>
    <t>Transferencia de recursos para el pago de preparación y participación en eventos específicos internacionales y con sede en el Ecuador. Federación Ecuatoriana de Tiro Olímpico</t>
  </si>
  <si>
    <t>5X1000 Transferencia de recursos para el pago de preparación y participación en eventos específicos internacionales y con sede en el Ecuador. Federación Ecuatoriana de Tiro Olímpico</t>
  </si>
  <si>
    <t>Transferencia de Recursos para pago de necesidades generales e individuales. Federación Ecuatoriana de Tiro Olímpico</t>
  </si>
  <si>
    <t>5X1000  Transferencia de Recursos para pago de necesidades generales e individuales. Federación Ecuatoriana de Tiro Olímpico</t>
  </si>
  <si>
    <t>Transferencia de recursos para pago de necesidades generales e individuales. Federación Ecuatoriana de Triatlón</t>
  </si>
  <si>
    <t>5X1000 Transferencia de recursos para pago de  necesidades generales e individuales. Federación Ecuatoriana de Triatlón</t>
  </si>
  <si>
    <t>Transferencia de recursos para pago de honorarios del equipo técnico. Federación Ecuatoriana de Triatlón</t>
  </si>
  <si>
    <t>5X1000 Transferencia de recursos para pago de honorarios del equipo técnico. Federación Ecuatoriana de Triatlón</t>
  </si>
  <si>
    <t>Transferencia de recursos para el pago de preparación y participación en eventos específicos internacionales y con sede en el Ecuador. Federación Ecuatoriana de Triatlon</t>
  </si>
  <si>
    <t>5X1000 Transferencia de recursos para el pago de preparación y participación en eventos específicos internacionales y con sede en el Ecuador. Federación Ecuatoriana de Triatlon</t>
  </si>
  <si>
    <t>Transferencia de Recursos para pago de necesidades generales e individuales. Federación Ecuatoriana de Triatlón</t>
  </si>
  <si>
    <t>5X1000  Transferencia de Recursos para pago de necesidades generales e individuales. Federación Ecuatoriana de Triatlón</t>
  </si>
  <si>
    <t>Transferencia de recursos para pago de necesidades generales e individuales. Federación Ecuatoriana de Vela</t>
  </si>
  <si>
    <t>5X1000 Transferencia de recursos para pago de  necesidades generales e individuales. Federación Ecuatoriana de Vela</t>
  </si>
  <si>
    <t>Transferencia de recursos para pago de honorarios del equipo técnico. Federación Ecuatoriana de Vela</t>
  </si>
  <si>
    <t>5X1000 Transferencia de recursos para pago de honorarios del equipo técnico. Federación Ecuatoriana de Vela</t>
  </si>
  <si>
    <t>Transferencia de recursos para el pago de preparación y participación en eventos específicos internacionales y con sede en el Ecuador. Federación Ecuatoriana de Vela</t>
  </si>
  <si>
    <t>Transferencia de Recursos para pago de necesidades generales e individuales. Federación Ecuatoriana de Vela</t>
  </si>
  <si>
    <t>5X1000  Transferencia de Recursos para pago de necesidades generales e individuales. Federación Ecuatoriana de Vela</t>
  </si>
  <si>
    <t>Transferencia de recursos para pago de necesidades generales e individuales. Federación Ecuatoriana de Voleibol</t>
  </si>
  <si>
    <t>5X1000 Transferencia de recursos para pago de  necesidades generales e individuales. Federación Ecuatoriana de Voleibol</t>
  </si>
  <si>
    <t>Transferencia de recursos para pago de honorarios del equipo técnico. Federación Ecuatoriana de Voleibol</t>
  </si>
  <si>
    <t>5X1000 Transferencia de recursos para pago de honorarios del equipo técnico. Federación Ecuatoriana de Voleibol</t>
  </si>
  <si>
    <t>Transferencia de recursos para el pago de preparación y participación en eventos específicos internacionales y con sede en el Ecuador. Federación Ecuatoriana de Voleibol</t>
  </si>
  <si>
    <t>5X1000 Transferencia de recursos para el pago de preparación y participación en eventos específicos internacionales y con sede en el Ecuador. Federación Ecuatoriana de Voleibol</t>
  </si>
  <si>
    <t>Transferencia de Recursos para pago de necesidades generales e individuales. Federación Ecuatoriana de Voleibol</t>
  </si>
  <si>
    <t>5X1000  Transferencia de Recursos para pago de necesidades generales e individuales. Federación Ecuatoriana de Voleibol</t>
  </si>
  <si>
    <t>Transferencia de Recursos para pago de necesidades generales e individuales - Comité Paralímpico Ecuatoriano</t>
  </si>
  <si>
    <t>5X1000 Transferencia de Recursos para pago de necesidades generales e individuales - Comité Paralímpico Ecuatoriano</t>
  </si>
  <si>
    <t>Transferencia de recursos para pago de honorarios del equipo técnico - Comité Paralímpico Ecuatoriano</t>
  </si>
  <si>
    <t>5x1000 Transferencia de recursos para pago de honorarios del equipo técnico - Comité Paralímpico Ecuatoriano</t>
  </si>
  <si>
    <t>Transferencia de recursos para el pago de preparación y participación en eventos específicos internacionales y con sede en el Ecuador. Comité Paralímpico Ecuatoriano-CPE</t>
  </si>
  <si>
    <t>5X1000 Transferencia de recursos para el pago de preparación y participación en eventos específicos internacionales y con sede en el Ecuador. Comité Paralímpico Ecuatoriano-CPE</t>
  </si>
  <si>
    <t>Transferencia de recursos para el apoyo a deportistas de la delegación Ecuatoriana para su participación en la vigésima cuarta edición de los juegos Sordolímpicos de verano Caxias Do Sul Brasil 2022</t>
  </si>
  <si>
    <t>5x1000
Transferencia de recursos para el apoyo a deportistas de la delegación Ecuatoriana para su participación en la vigésima cuarta edición de los juegos Sordolímpicos de verano Caxias Do Sul Brasil 2022</t>
  </si>
  <si>
    <t>Transferencia de recursos para pago de honorarios del equipo técnico</t>
  </si>
  <si>
    <t xml:space="preserve">5.1 Entregar estímulos económicos para los deportistas de alto rendimiento </t>
  </si>
  <si>
    <t>Transferencia de recursos para pago de estímulo económico mensual por categoría a los atletas alto rendimiento y los que están en proceso de retiro</t>
  </si>
  <si>
    <t>Comité Olímpico Ecuatoriano.RUC:  1791827228001</t>
  </si>
  <si>
    <t>Federaciones Deportivas cinco por mil. RUC:9999999999993</t>
  </si>
  <si>
    <t>Federación Ecuatoriana de Andinismo y Escalada RUC
0691700348001</t>
  </si>
  <si>
    <t>Federaciones Deportivas cinco por mil/RUC
9999999999993</t>
  </si>
  <si>
    <t>Federación Ecuatoriana de Atletismo RUC:
0190160513001</t>
  </si>
  <si>
    <t>Federación Ecuatoriana de Boxeo
RUC: 1391706537001</t>
  </si>
  <si>
    <t>Federación Ecuatoriana de Canotaje 
RUC: 0992274115001</t>
  </si>
  <si>
    <t>Federación Ecuatoriana de Ciclismo
RUC: 1791800567001</t>
  </si>
  <si>
    <t>Federación Ecuatoriana de Deportes Ecuestres
RUC: 1791425006001</t>
  </si>
  <si>
    <t>Federación Ecuatoriana de Físico Culturismo y Potencia RUC: 1891702384001</t>
  </si>
  <si>
    <t>Federación Ecuatoriana de Gimnasia
RUC: 1791736915001</t>
  </si>
  <si>
    <t>Federación Ecuatoriana de Golf
RUC: 1792149053001</t>
  </si>
  <si>
    <t>Federación Ecuatoriana de Judo
RUC: 0992116048001</t>
  </si>
  <si>
    <t>Federación Ecuatoriana de Karate
RUC: 1791757394001</t>
  </si>
  <si>
    <t>Federación Ecuatoriana de Levantamiento de Pesas
RUC: 0992185767001</t>
  </si>
  <si>
    <t>Federación Ecuatoriana de Lucha Amateur
RUC: 0992119098001</t>
  </si>
  <si>
    <t>Federación Ecuatoriana de Natación
RUC: 0992172436001</t>
  </si>
  <si>
    <t>Federación Ecuatoriana de Patinaje
RUC: 1391713541001</t>
  </si>
  <si>
    <t xml:space="preserve">Federación Ecuatoriana de Pentatlón Moderno
RUC: 1792353645001 </t>
  </si>
  <si>
    <t>Federación Ecuatoriana de Racquetball
RUC: 0190160912001</t>
  </si>
  <si>
    <t>Federación Ecuatoriana de Squash
RUC: 1890142695001</t>
  </si>
  <si>
    <t>Federación Ecuatoriana de Surf
RUC: 0991502378001</t>
  </si>
  <si>
    <t>Federación Ecuatoriana de Taekwondo
RUC: 0992180684001</t>
  </si>
  <si>
    <t>Federación Ecuatoriana de Tenis de Campo
RUC: 0991310711001</t>
  </si>
  <si>
    <t xml:space="preserve"> Federación Ecuatoriana de Tenis de Mesa
RUC: 0992116986001</t>
  </si>
  <si>
    <t xml:space="preserve"> Federación Ecuatoriana de Tiro con Arco
RUC: 0992115084001</t>
  </si>
  <si>
    <t>Federación Ecuatoriana de Tiro Olímpico
RUC: 0992251905001</t>
  </si>
  <si>
    <t>Federación Ecuatoriana de Triatlón
RUC: 0190159973001</t>
  </si>
  <si>
    <t>Federación Ecuatoriana de Vela
RUC: 992101938001</t>
  </si>
  <si>
    <t>Federación Ecuatoriana de Voleibol
RUC: 0992239980001</t>
  </si>
  <si>
    <t>Comité Paralímpico Ecuatoriano. RUC:  1792410967001</t>
  </si>
  <si>
    <t>Federación Ecuatoriana de Deporte para personas sordas-discapacidad auditiva FEDEPDAL. RUC:17924109670001</t>
  </si>
  <si>
    <t>RUC VIRTUAL
Concentración Deportiva de Pichincha
1791827929001</t>
  </si>
  <si>
    <t>1702</t>
  </si>
  <si>
    <t>1701</t>
  </si>
  <si>
    <t>5x1000
Transferencia de recursos para pago de honorarios del equipo técnico</t>
  </si>
  <si>
    <t>2.3 Cubrir las necesidades de los atletas</t>
  </si>
  <si>
    <t>Evento</t>
  </si>
  <si>
    <t>modificar del RUC de ecuestres al 5x1000</t>
  </si>
  <si>
    <t>Contratación de Coordinador</t>
  </si>
  <si>
    <t>Contratación de Comunicador Audiovisual</t>
  </si>
  <si>
    <t>Dirección de Medicina, Ciencias Aplicadas y Juego Limpio</t>
  </si>
  <si>
    <t>3.1 Seguimiento y acompañamiento en medicina y ciencias aplicadas a los deportistas del proyecto</t>
  </si>
  <si>
    <t>Número de profesionales contratados</t>
  </si>
  <si>
    <t>MD-SSDAR-2022-0138-MEM de 25/feb/2022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</si>
</sst>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2">
    <numFmt numFmtId="5" formatCode="&quot;$&quot;#,##0;&quot;$&quot;\-#,##0"/>
    <numFmt numFmtId="41" formatCode="_ * #,##0_ ;_ * \-#,##0_ ;_ * &quot;-&quot;_ ;_ @_ "/>
    <numFmt numFmtId="44" formatCode="_ &quot;$&quot;* #,##0.00_ ;_ &quot;$&quot;* \-#,##0.00_ ;_ &quot;$&quot;* &quot;-&quot;??_ ;_ @_ "/>
    <numFmt numFmtId="43" formatCode="_ * #,##0.00_ ;_ * \-#,##0.00_ ;_ * &quot;-&quot;??_ ;_ @_ 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([$$-300A]\ * #,##0.00_);_([$$-300A]\ * \(#,##0.00\);_([$$-300A]\ * &quot;-&quot;??_);_(@_)"/>
    <numFmt numFmtId="167" formatCode="0000000000000"/>
    <numFmt numFmtId="168" formatCode="0000"/>
    <numFmt numFmtId="169" formatCode="000"/>
    <numFmt numFmtId="170" formatCode="[$€-2]\ #,##0.00_);[Red]\([$€-2]\ #,##0.00\)"/>
    <numFmt numFmtId="171" formatCode="_-* #,##0.00\ &quot;€&quot;_-;\-* #,##0.00\ &quot;€&quot;_-;_-* &quot;-&quot;??\ &quot;€&quot;_-;_-@_-"/>
    <numFmt numFmtId="172" formatCode="_-* #,##0.00\ _€_-;\-* #,##0.00\ _€_-;_-* &quot;-&quot;??\ _€_-;_-@_-"/>
    <numFmt numFmtId="173" formatCode="_(* #,##0.0_);_(* \(#,##0.0\);_(* &quot;-&quot;??_);_(@_)"/>
    <numFmt numFmtId="174" formatCode="0.000000"/>
    <numFmt numFmtId="175" formatCode="0.0000"/>
    <numFmt numFmtId="176" formatCode="0.000"/>
    <numFmt numFmtId="177" formatCode="_ [$€-2]\ * #,##0.00_ ;_ [$€-2]\ * \-#,##0.00_ ;_ [$€-2]\ * &quot;-&quot;??_ "/>
    <numFmt numFmtId="178" formatCode="[$-300A]#,##0.00"/>
    <numFmt numFmtId="179" formatCode="_-* #,##0\ _p_t_a_-;\-* #,##0\ _p_t_a_-;_-* &quot;-&quot;\ _p_t_a_-;_-@_-"/>
    <numFmt numFmtId="180" formatCode="_ &quot;$&quot;\ * #,##0.00_ ;_ &quot;$&quot;\ * \-#,##0.00_ ;_ &quot;$&quot;\ * &quot;-&quot;??_ ;_ @_ "/>
    <numFmt numFmtId="181" formatCode="_-* #,##0\ _€_-;\-* #,##0\ _€_-;_-* &quot;-&quot;??\ _€_-;_-@_-"/>
    <numFmt numFmtId="182" formatCode="#,##0.000"/>
    <numFmt numFmtId="183" formatCode="_(* #,##0.00_);_(* \(#,##0.00\);_(* \-??_);_(@_)"/>
    <numFmt numFmtId="184" formatCode="_ * #,##0_ ;_ * \-#,##0_ ;_ * &quot;-&quot;??_ ;_ @_ "/>
    <numFmt numFmtId="185" formatCode="_(&quot;$ &quot;* #,##0.00_);_(&quot;$ &quot;* \(#,##0.00\);_(&quot;$ &quot;* \-??_);_(@_)"/>
    <numFmt numFmtId="186" formatCode="_-* #.##0.00\ _€_-;\-* #.##0.00\ _€_-;_-* &quot;-&quot;??\ _€_-;_-@_-"/>
    <numFmt numFmtId="187" formatCode="#,##0.00&quot; &quot;;&quot; (&quot;#,##0.00&quot;)&quot;;&quot; -&quot;#&quot; &quot;;@&quot; &quot;"/>
    <numFmt numFmtId="188" formatCode="[$$-300A]#,##0.00;[Red][$$-300A]&quot;-&quot;#,##0.00"/>
    <numFmt numFmtId="189" formatCode="_-* #,##0.00_-;\-* #,##0.00_-;_-* &quot;-&quot;??_-;_-@_-"/>
    <numFmt numFmtId="190" formatCode="#,##0.0000"/>
    <numFmt numFmtId="191" formatCode="&quot;$&quot;\ #,##0.00"/>
  </numFmts>
  <fonts count="5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1"/>
      <name val="Tahoma"/>
      <family val="2"/>
    </font>
    <font>
      <sz val="9"/>
      <color indexed="81"/>
      <name val="Tahoma"/>
      <family val="2"/>
    </font>
    <font>
      <b/>
      <sz val="10"/>
      <name val="Arial Narrow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2"/>
      <color indexed="8"/>
      <name val="Calibri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b/>
      <sz val="10"/>
      <color indexed="18"/>
      <name val="Arial"/>
      <family val="2"/>
    </font>
    <font>
      <sz val="12"/>
      <name val="Times New Roman"/>
      <family val="1"/>
    </font>
    <font>
      <u/>
      <sz val="12"/>
      <color indexed="12"/>
      <name val="Arial"/>
      <family val="2"/>
    </font>
    <font>
      <b/>
      <sz val="11"/>
      <color indexed="18"/>
      <name val="Calibri"/>
      <family val="2"/>
    </font>
    <font>
      <b/>
      <sz val="11"/>
      <color indexed="10"/>
      <name val="Calibri"/>
      <family val="2"/>
    </font>
    <font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i/>
      <sz val="16"/>
      <color theme="1"/>
      <name val="Arial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6"/>
      <color theme="3"/>
      <name val="Arial Narrow"/>
      <family val="2"/>
    </font>
    <font>
      <b/>
      <sz val="10"/>
      <color theme="3"/>
      <name val="Arial Narrow"/>
      <family val="2"/>
    </font>
    <font>
      <b/>
      <sz val="7"/>
      <color theme="1"/>
      <name val="Arial"/>
      <family val="2"/>
    </font>
    <font>
      <b/>
      <sz val="7"/>
      <name val="Arial"/>
      <family val="2"/>
    </font>
    <font>
      <b/>
      <sz val="7"/>
      <color theme="0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b/>
      <sz val="9"/>
      <color indexed="81"/>
      <name val="Tahoma"/>
      <family val="2"/>
    </font>
    <font>
      <b/>
      <sz val="7"/>
      <name val="Arial Narrow"/>
      <family val="2"/>
    </font>
    <font>
      <sz val="7"/>
      <color theme="1"/>
      <name val="Calibri"/>
      <family val="2"/>
      <scheme val="minor"/>
    </font>
    <font>
      <sz val="7"/>
      <color theme="1"/>
      <name val="Arial Narrow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59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7" fillId="21" borderId="2" applyNumberFormat="0" applyAlignment="0" applyProtection="0"/>
    <xf numFmtId="0" fontId="19" fillId="8" borderId="4">
      <alignment vertical="top" wrapText="1"/>
    </xf>
    <xf numFmtId="0" fontId="33" fillId="22" borderId="5">
      <alignment vertical="top" wrapText="1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6" fillId="0" borderId="0"/>
    <xf numFmtId="0" fontId="29" fillId="0" borderId="0"/>
    <xf numFmtId="0" fontId="19" fillId="8" borderId="4">
      <alignment horizontal="center" vertical="top" wrapText="1"/>
    </xf>
    <xf numFmtId="0" fontId="33" fillId="22" borderId="5">
      <alignment horizontal="center" vertical="top" wrapText="1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27" fillId="0" borderId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0" fontId="10" fillId="23" borderId="0"/>
    <xf numFmtId="187" fontId="34" fillId="0" borderId="0"/>
    <xf numFmtId="178" fontId="34" fillId="0" borderId="0"/>
    <xf numFmtId="0" fontId="34" fillId="0" borderId="0"/>
    <xf numFmtId="0" fontId="34" fillId="0" borderId="0"/>
    <xf numFmtId="183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8" fillId="0" borderId="0"/>
    <xf numFmtId="0" fontId="34" fillId="0" borderId="0"/>
    <xf numFmtId="0" fontId="1" fillId="0" borderId="0"/>
    <xf numFmtId="0" fontId="24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187" fontId="34" fillId="0" borderId="0"/>
    <xf numFmtId="0" fontId="18" fillId="0" borderId="0"/>
    <xf numFmtId="0" fontId="2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7" fontId="34" fillId="0" borderId="0"/>
    <xf numFmtId="0" fontId="18" fillId="0" borderId="0"/>
    <xf numFmtId="0" fontId="18" fillId="0" borderId="0"/>
    <xf numFmtId="0" fontId="18" fillId="0" borderId="0"/>
    <xf numFmtId="0" fontId="24" fillId="0" borderId="0"/>
    <xf numFmtId="0" fontId="24" fillId="0" borderId="0"/>
    <xf numFmtId="0" fontId="24" fillId="0" borderId="0"/>
    <xf numFmtId="0" fontId="18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24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8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1" fillId="0" borderId="0"/>
    <xf numFmtId="188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 applyNumberFormat="0" applyFill="0" applyBorder="0" applyAlignment="0" applyProtection="0"/>
    <xf numFmtId="0" fontId="5" fillId="4" borderId="0" applyNumberFormat="0" applyBorder="0" applyAlignment="0" applyProtection="0"/>
    <xf numFmtId="188" fontId="36" fillId="0" borderId="0">
      <alignment horizontal="center"/>
    </xf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9" fillId="0" borderId="8" applyNumberFormat="0" applyFill="0" applyAlignment="0" applyProtection="0"/>
    <xf numFmtId="0" fontId="9" fillId="0" borderId="0" applyNumberFormat="0" applyFill="0" applyBorder="0" applyAlignment="0" applyProtection="0"/>
    <xf numFmtId="188" fontId="36" fillId="0" borderId="0">
      <alignment horizontal="center" textRotation="90"/>
    </xf>
    <xf numFmtId="0" fontId="28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30" fillId="0" borderId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1" fillId="7" borderId="1" applyNumberFormat="0" applyAlignment="0" applyProtection="0"/>
    <xf numFmtId="0" fontId="8" fillId="0" borderId="3" applyNumberFormat="0" applyFill="0" applyAlignment="0" applyProtection="0"/>
    <xf numFmtId="165" fontId="16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1" fontId="1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" fillId="0" borderId="0" applyNumberFormat="0" applyFon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1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ill="0" applyBorder="0" applyAlignment="0" applyProtection="0"/>
    <xf numFmtId="171" fontId="1" fillId="0" borderId="0" applyFill="0" applyBorder="0" applyAlignment="0" applyProtection="0"/>
    <xf numFmtId="171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82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83" fontId="1" fillId="0" borderId="0" applyFill="0" applyBorder="0" applyAlignment="0" applyProtection="0"/>
    <xf numFmtId="175" fontId="18" fillId="0" borderId="0" applyFont="0" applyFill="0" applyBorder="0" applyAlignment="0" applyProtection="0"/>
    <xf numFmtId="183" fontId="1" fillId="0" borderId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83" fontId="1" fillId="0" borderId="0" applyFill="0" applyBorder="0" applyAlignment="0" applyProtection="0"/>
    <xf numFmtId="175" fontId="18" fillId="0" borderId="0" applyFont="0" applyFill="0" applyBorder="0" applyAlignment="0" applyProtection="0"/>
    <xf numFmtId="183" fontId="1" fillId="0" borderId="0" applyFill="0" applyBorder="0" applyAlignment="0" applyProtection="0"/>
    <xf numFmtId="183" fontId="1" fillId="0" borderId="0" applyFill="0" applyBorder="0" applyAlignment="0" applyProtection="0"/>
    <xf numFmtId="0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89" fontId="1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89" fontId="1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83" fontId="1" fillId="0" borderId="0" applyFill="0" applyBorder="0" applyAlignment="0" applyProtection="0"/>
    <xf numFmtId="183" fontId="1" fillId="0" borderId="0" applyFill="0" applyBorder="0" applyAlignment="0" applyProtection="0"/>
    <xf numFmtId="175" fontId="18" fillId="0" borderId="0" applyFont="0" applyFill="0" applyBorder="0" applyAlignment="0" applyProtection="0"/>
    <xf numFmtId="176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5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82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5" fontId="18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5" fontId="18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3" fontId="1" fillId="0" borderId="0" applyFill="0" applyBorder="0" applyAlignment="0" applyProtection="0"/>
    <xf numFmtId="183" fontId="1" fillId="0" borderId="0" applyFill="0" applyBorder="0" applyAlignment="0" applyProtection="0"/>
    <xf numFmtId="183" fontId="1" fillId="0" borderId="0" applyFill="0" applyBorder="0" applyAlignment="0" applyProtection="0"/>
    <xf numFmtId="183" fontId="1" fillId="0" borderId="0" applyFill="0" applyBorder="0" applyAlignment="0" applyProtection="0"/>
    <xf numFmtId="183" fontId="1" fillId="0" borderId="0" applyFill="0" applyBorder="0" applyAlignment="0" applyProtection="0"/>
    <xf numFmtId="183" fontId="1" fillId="0" borderId="0" applyFill="0" applyBorder="0" applyAlignment="0" applyProtection="0"/>
    <xf numFmtId="183" fontId="1" fillId="0" borderId="0" applyFill="0" applyBorder="0" applyAlignment="0" applyProtection="0"/>
    <xf numFmtId="18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5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0" fontId="18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</cellStyleXfs>
  <cellXfs count="104">
    <xf numFmtId="0" fontId="0" fillId="0" borderId="0" xfId="0"/>
    <xf numFmtId="166" fontId="4" fillId="24" borderId="9" xfId="5818" applyNumberFormat="1" applyFont="1" applyFill="1" applyBorder="1" applyAlignment="1">
      <alignment horizontal="center" vertical="center" wrapText="1"/>
    </xf>
    <xf numFmtId="166" fontId="4" fillId="25" borderId="9" xfId="5818" applyNumberFormat="1" applyFont="1" applyFill="1" applyBorder="1" applyAlignment="1">
      <alignment horizontal="center" vertical="center" wrapText="1"/>
    </xf>
    <xf numFmtId="0" fontId="37" fillId="25" borderId="9" xfId="0" applyFont="1" applyFill="1" applyBorder="1" applyAlignment="1">
      <alignment horizontal="center" vertical="center" wrapText="1"/>
    </xf>
    <xf numFmtId="0" fontId="38" fillId="26" borderId="9" xfId="0" applyFont="1" applyFill="1" applyBorder="1" applyAlignment="1">
      <alignment horizontal="center" vertical="center" wrapText="1"/>
    </xf>
    <xf numFmtId="0" fontId="4" fillId="27" borderId="9" xfId="0" applyFont="1" applyFill="1" applyBorder="1" applyAlignment="1">
      <alignment horizontal="center" vertical="center" wrapText="1"/>
    </xf>
    <xf numFmtId="167" fontId="4" fillId="27" borderId="9" xfId="0" applyNumberFormat="1" applyFont="1" applyFill="1" applyBorder="1" applyAlignment="1">
      <alignment horizontal="center" vertical="center" wrapText="1"/>
    </xf>
    <xf numFmtId="166" fontId="4" fillId="29" borderId="10" xfId="5818" applyNumberFormat="1" applyFont="1" applyFill="1" applyBorder="1" applyAlignment="1">
      <alignment horizontal="center" vertical="center" wrapText="1"/>
    </xf>
    <xf numFmtId="169" fontId="4" fillId="29" borderId="10" xfId="5818" applyNumberFormat="1" applyFont="1" applyFill="1" applyBorder="1" applyAlignment="1">
      <alignment horizontal="center" vertical="center" wrapText="1"/>
    </xf>
    <xf numFmtId="168" fontId="4" fillId="29" borderId="10" xfId="5818" applyNumberFormat="1" applyFont="1" applyFill="1" applyBorder="1" applyAlignment="1">
      <alignment horizontal="center" vertical="center" wrapText="1"/>
    </xf>
    <xf numFmtId="1" fontId="38" fillId="26" borderId="9" xfId="0" applyNumberFormat="1" applyFont="1" applyFill="1" applyBorder="1" applyAlignment="1">
      <alignment horizontal="center" vertical="center"/>
    </xf>
    <xf numFmtId="169" fontId="38" fillId="26" borderId="9" xfId="0" applyNumberFormat="1" applyFont="1" applyFill="1" applyBorder="1" applyAlignment="1">
      <alignment horizontal="center" vertical="center"/>
    </xf>
    <xf numFmtId="168" fontId="38" fillId="26" borderId="9" xfId="0" applyNumberFormat="1" applyFont="1" applyFill="1" applyBorder="1" applyAlignment="1">
      <alignment horizontal="center" vertical="center"/>
    </xf>
    <xf numFmtId="166" fontId="4" fillId="31" borderId="10" xfId="5818" applyNumberFormat="1" applyFont="1" applyFill="1" applyBorder="1" applyAlignment="1">
      <alignment horizontal="center" vertical="center" wrapText="1"/>
    </xf>
    <xf numFmtId="0" fontId="39" fillId="33" borderId="9" xfId="0" applyFont="1" applyFill="1" applyBorder="1" applyAlignment="1">
      <alignment horizontal="center" vertical="center" wrapText="1"/>
    </xf>
    <xf numFmtId="166" fontId="39" fillId="34" borderId="9" xfId="1710" applyNumberFormat="1" applyFont="1" applyFill="1" applyBorder="1" applyAlignment="1">
      <alignment horizontal="center" vertical="center" wrapText="1"/>
    </xf>
    <xf numFmtId="165" fontId="38" fillId="26" borderId="9" xfId="1710" applyFont="1" applyFill="1" applyBorder="1" applyAlignment="1">
      <alignment vertical="center"/>
    </xf>
    <xf numFmtId="165" fontId="38" fillId="35" borderId="9" xfId="1710" applyFont="1" applyFill="1" applyBorder="1" applyAlignment="1">
      <alignment vertical="center"/>
    </xf>
    <xf numFmtId="167" fontId="0" fillId="0" borderId="0" xfId="0" applyNumberFormat="1"/>
    <xf numFmtId="167" fontId="38" fillId="26" borderId="9" xfId="0" applyNumberFormat="1" applyFont="1" applyFill="1" applyBorder="1" applyAlignment="1">
      <alignment horizontal="center" vertical="center" wrapText="1"/>
    </xf>
    <xf numFmtId="0" fontId="38" fillId="26" borderId="16" xfId="0" applyFont="1" applyFill="1" applyBorder="1" applyAlignment="1">
      <alignment horizontal="center" vertical="center" wrapText="1"/>
    </xf>
    <xf numFmtId="167" fontId="38" fillId="26" borderId="16" xfId="0" applyNumberFormat="1" applyFont="1" applyFill="1" applyBorder="1" applyAlignment="1">
      <alignment horizontal="center" vertical="center" wrapText="1"/>
    </xf>
    <xf numFmtId="1" fontId="38" fillId="26" borderId="16" xfId="0" applyNumberFormat="1" applyFont="1" applyFill="1" applyBorder="1" applyAlignment="1">
      <alignment horizontal="center" vertical="center"/>
    </xf>
    <xf numFmtId="169" fontId="38" fillId="26" borderId="16" xfId="0" applyNumberFormat="1" applyFont="1" applyFill="1" applyBorder="1" applyAlignment="1">
      <alignment horizontal="center" vertical="center"/>
    </xf>
    <xf numFmtId="168" fontId="38" fillId="26" borderId="16" xfId="0" applyNumberFormat="1" applyFont="1" applyFill="1" applyBorder="1" applyAlignment="1">
      <alignment horizontal="center" vertical="center"/>
    </xf>
    <xf numFmtId="165" fontId="38" fillId="26" borderId="16" xfId="1710" applyFont="1" applyFill="1" applyBorder="1" applyAlignment="1">
      <alignment vertical="center"/>
    </xf>
    <xf numFmtId="0" fontId="0" fillId="0" borderId="9" xfId="0" applyBorder="1"/>
    <xf numFmtId="167" fontId="0" fillId="0" borderId="9" xfId="0" applyNumberFormat="1" applyBorder="1"/>
    <xf numFmtId="0" fontId="0" fillId="0" borderId="0" xfId="0"/>
    <xf numFmtId="0" fontId="4" fillId="36" borderId="9" xfId="0" applyFont="1" applyFill="1" applyBorder="1" applyAlignment="1">
      <alignment horizontal="center" vertical="center" wrapText="1"/>
    </xf>
    <xf numFmtId="0" fontId="4" fillId="36" borderId="10" xfId="0" applyFont="1" applyFill="1" applyBorder="1" applyAlignment="1">
      <alignment horizontal="center" vertical="center" wrapText="1"/>
    </xf>
    <xf numFmtId="0" fontId="4" fillId="38" borderId="9" xfId="0" applyFont="1" applyFill="1" applyBorder="1" applyAlignment="1">
      <alignment horizontal="center" vertical="center" wrapText="1"/>
    </xf>
    <xf numFmtId="0" fontId="4" fillId="25" borderId="9" xfId="0" applyFont="1" applyFill="1" applyBorder="1" applyAlignment="1">
      <alignment horizontal="center" vertical="center" wrapText="1"/>
    </xf>
    <xf numFmtId="0" fontId="0" fillId="0" borderId="16" xfId="0" applyBorder="1"/>
    <xf numFmtId="191" fontId="39" fillId="34" borderId="16" xfId="0" applyNumberFormat="1" applyFont="1" applyFill="1" applyBorder="1" applyAlignment="1">
      <alignment horizontal="center" vertical="center" wrapText="1"/>
    </xf>
    <xf numFmtId="191" fontId="39" fillId="34" borderId="17" xfId="0" applyNumberFormat="1" applyFont="1" applyFill="1" applyBorder="1" applyAlignment="1">
      <alignment horizontal="center" vertical="center" wrapText="1"/>
    </xf>
    <xf numFmtId="0" fontId="39" fillId="33" borderId="16" xfId="0" applyFont="1" applyFill="1" applyBorder="1" applyAlignment="1">
      <alignment horizontal="center" vertical="center" wrapText="1"/>
    </xf>
    <xf numFmtId="166" fontId="39" fillId="33" borderId="16" xfId="1710" applyNumberFormat="1" applyFont="1" applyFill="1" applyBorder="1" applyAlignment="1">
      <alignment horizontal="center" vertical="center" wrapText="1"/>
    </xf>
    <xf numFmtId="0" fontId="39" fillId="28" borderId="16" xfId="0" applyFont="1" applyFill="1" applyBorder="1" applyAlignment="1">
      <alignment horizontal="center" vertical="center" wrapText="1"/>
    </xf>
    <xf numFmtId="0" fontId="41" fillId="40" borderId="9" xfId="0" applyFont="1" applyFill="1" applyBorder="1" applyAlignment="1">
      <alignment horizontal="center" vertical="center" wrapText="1"/>
    </xf>
    <xf numFmtId="0" fontId="39" fillId="34" borderId="16" xfId="0" applyFont="1" applyFill="1" applyBorder="1" applyAlignment="1">
      <alignment horizontal="center" vertical="center" wrapText="1"/>
    </xf>
    <xf numFmtId="0" fontId="0" fillId="0" borderId="0" xfId="0"/>
    <xf numFmtId="0" fontId="42" fillId="41" borderId="9" xfId="0" applyFont="1" applyFill="1" applyBorder="1" applyAlignment="1">
      <alignment horizontal="center" vertical="center" wrapText="1"/>
    </xf>
    <xf numFmtId="0" fontId="43" fillId="24" borderId="9" xfId="0" applyFont="1" applyFill="1" applyBorder="1" applyAlignment="1">
      <alignment horizontal="center" vertical="center" wrapText="1"/>
    </xf>
    <xf numFmtId="0" fontId="43" fillId="40" borderId="9" xfId="0" applyFont="1" applyFill="1" applyBorder="1" applyAlignment="1">
      <alignment horizontal="center" vertical="center" wrapText="1"/>
    </xf>
    <xf numFmtId="168" fontId="43" fillId="40" borderId="9" xfId="0" applyNumberFormat="1" applyFont="1" applyFill="1" applyBorder="1" applyAlignment="1">
      <alignment horizontal="center" vertical="center" wrapText="1"/>
    </xf>
    <xf numFmtId="165" fontId="44" fillId="33" borderId="9" xfId="1710" applyFont="1" applyFill="1" applyBorder="1" applyAlignment="1">
      <alignment horizontal="center" vertical="center" wrapText="1"/>
    </xf>
    <xf numFmtId="0" fontId="45" fillId="26" borderId="9" xfId="0" applyFont="1" applyFill="1" applyBorder="1" applyAlignment="1">
      <alignment horizontal="center" vertical="center" wrapText="1"/>
    </xf>
    <xf numFmtId="0" fontId="46" fillId="26" borderId="9" xfId="0" applyFont="1" applyFill="1" applyBorder="1" applyAlignment="1">
      <alignment horizontal="center" vertical="center" wrapText="1"/>
    </xf>
    <xf numFmtId="168" fontId="45" fillId="26" borderId="9" xfId="0" applyNumberFormat="1" applyFont="1" applyFill="1" applyBorder="1" applyAlignment="1">
      <alignment horizontal="center" vertical="center" wrapText="1"/>
    </xf>
    <xf numFmtId="0" fontId="45" fillId="0" borderId="9" xfId="0" applyFont="1" applyBorder="1" applyAlignment="1">
      <alignment horizontal="center" vertical="center" wrapText="1"/>
    </xf>
    <xf numFmtId="165" fontId="45" fillId="35" borderId="9" xfId="1710" applyFont="1" applyFill="1" applyBorder="1" applyAlignment="1">
      <alignment horizontal="center" vertical="center" wrapText="1"/>
    </xf>
    <xf numFmtId="0" fontId="48" fillId="27" borderId="9" xfId="0" applyFont="1" applyFill="1" applyBorder="1" applyAlignment="1">
      <alignment horizontal="center" vertical="center" wrapText="1"/>
    </xf>
    <xf numFmtId="167" fontId="48" fillId="27" borderId="9" xfId="0" applyNumberFormat="1" applyFont="1" applyFill="1" applyBorder="1" applyAlignment="1">
      <alignment horizontal="center" vertical="center" wrapText="1"/>
    </xf>
    <xf numFmtId="0" fontId="49" fillId="0" borderId="0" xfId="0" applyFont="1"/>
    <xf numFmtId="0" fontId="50" fillId="26" borderId="9" xfId="0" applyFont="1" applyFill="1" applyBorder="1" applyAlignment="1">
      <alignment horizontal="center" vertical="center" wrapText="1"/>
    </xf>
    <xf numFmtId="167" fontId="50" fillId="26" borderId="9" xfId="0" applyNumberFormat="1" applyFont="1" applyFill="1" applyBorder="1" applyAlignment="1">
      <alignment horizontal="center" vertical="center" wrapText="1"/>
    </xf>
    <xf numFmtId="0" fontId="0" fillId="0" borderId="0" xfId="0"/>
    <xf numFmtId="165" fontId="38" fillId="0" borderId="9" xfId="1710" applyFont="1" applyFill="1" applyBorder="1" applyAlignment="1">
      <alignment vertical="center"/>
    </xf>
    <xf numFmtId="0" fontId="38" fillId="42" borderId="9" xfId="0" applyFont="1" applyFill="1" applyBorder="1" applyAlignment="1">
      <alignment horizontal="center" vertical="center" wrapText="1"/>
    </xf>
    <xf numFmtId="167" fontId="38" fillId="42" borderId="9" xfId="0" applyNumberFormat="1" applyFont="1" applyFill="1" applyBorder="1" applyAlignment="1">
      <alignment horizontal="center" vertical="center" wrapText="1"/>
    </xf>
    <xf numFmtId="1" fontId="38" fillId="42" borderId="9" xfId="0" applyNumberFormat="1" applyFont="1" applyFill="1" applyBorder="1" applyAlignment="1">
      <alignment horizontal="center" vertical="center"/>
    </xf>
    <xf numFmtId="169" fontId="38" fillId="42" borderId="9" xfId="0" applyNumberFormat="1" applyFont="1" applyFill="1" applyBorder="1" applyAlignment="1">
      <alignment horizontal="center" vertical="center"/>
    </xf>
    <xf numFmtId="168" fontId="38" fillId="42" borderId="9" xfId="0" applyNumberFormat="1" applyFont="1" applyFill="1" applyBorder="1" applyAlignment="1">
      <alignment horizontal="center" vertical="center"/>
    </xf>
    <xf numFmtId="165" fontId="38" fillId="42" borderId="9" xfId="1710" applyFont="1" applyFill="1" applyBorder="1" applyAlignment="1">
      <alignment vertical="center"/>
    </xf>
    <xf numFmtId="0" fontId="0" fillId="0" borderId="0" xfId="0"/>
    <xf numFmtId="0" fontId="39" fillId="33" borderId="9" xfId="0" applyFont="1" applyFill="1" applyBorder="1" applyAlignment="1">
      <alignment horizontal="center" vertical="center" wrapText="1"/>
    </xf>
    <xf numFmtId="165" fontId="38" fillId="35" borderId="18" xfId="1710" applyFont="1" applyFill="1" applyBorder="1" applyAlignment="1">
      <alignment vertical="center"/>
    </xf>
    <xf numFmtId="43" fontId="0" fillId="0" borderId="0" xfId="0" applyNumberFormat="1"/>
    <xf numFmtId="165" fontId="38" fillId="43" borderId="16" xfId="1710" applyFont="1" applyFill="1" applyBorder="1" applyAlignment="1">
      <alignment vertical="center"/>
    </xf>
    <xf numFmtId="0" fontId="0" fillId="43" borderId="0" xfId="0" applyFill="1"/>
    <xf numFmtId="0" fontId="38" fillId="43" borderId="16" xfId="0" applyFont="1" applyFill="1" applyBorder="1" applyAlignment="1">
      <alignment horizontal="center" vertical="center" wrapText="1"/>
    </xf>
    <xf numFmtId="165" fontId="0" fillId="0" borderId="0" xfId="0" applyNumberFormat="1"/>
    <xf numFmtId="165" fontId="38" fillId="26" borderId="0" xfId="1710" applyFont="1" applyFill="1" applyBorder="1" applyAlignment="1">
      <alignment vertical="center"/>
    </xf>
    <xf numFmtId="0" fontId="38" fillId="43" borderId="9" xfId="0" applyFont="1" applyFill="1" applyBorder="1" applyAlignment="1">
      <alignment horizontal="center" vertical="center" wrapText="1"/>
    </xf>
    <xf numFmtId="165" fontId="38" fillId="26" borderId="18" xfId="1710" applyFont="1" applyFill="1" applyBorder="1" applyAlignment="1">
      <alignment vertical="center"/>
    </xf>
    <xf numFmtId="1" fontId="38" fillId="43" borderId="9" xfId="0" applyNumberFormat="1" applyFont="1" applyFill="1" applyBorder="1" applyAlignment="1">
      <alignment horizontal="center" vertical="center"/>
    </xf>
    <xf numFmtId="168" fontId="38" fillId="43" borderId="9" xfId="0" applyNumberFormat="1" applyFont="1" applyFill="1" applyBorder="1" applyAlignment="1">
      <alignment horizontal="center" vertical="center"/>
    </xf>
    <xf numFmtId="0" fontId="0" fillId="0" borderId="0" xfId="0"/>
    <xf numFmtId="0" fontId="39" fillId="33" borderId="9" xfId="0" applyFont="1" applyFill="1" applyBorder="1" applyAlignment="1">
      <alignment horizontal="center" vertical="center" wrapText="1"/>
    </xf>
    <xf numFmtId="3" fontId="38" fillId="26" borderId="9" xfId="0" applyNumberFormat="1" applyFont="1" applyFill="1" applyBorder="1" applyAlignment="1">
      <alignment horizontal="center" vertical="center" wrapText="1"/>
    </xf>
    <xf numFmtId="0" fontId="0" fillId="0" borderId="0" xfId="0"/>
    <xf numFmtId="0" fontId="38" fillId="26" borderId="16" xfId="0" applyFont="1" applyFill="1" applyBorder="1" applyAlignment="1">
      <alignment horizontal="center" vertical="center" wrapText="1"/>
    </xf>
    <xf numFmtId="0" fontId="0" fillId="0" borderId="0" xfId="0"/>
    <xf numFmtId="0" fontId="39" fillId="39" borderId="9" xfId="0" applyFont="1" applyFill="1" applyBorder="1" applyAlignment="1">
      <alignment horizontal="center" vertical="center" wrapText="1"/>
    </xf>
    <xf numFmtId="166" fontId="39" fillId="39" borderId="9" xfId="1710" applyNumberFormat="1" applyFont="1" applyFill="1" applyBorder="1" applyAlignment="1">
      <alignment horizontal="center" vertical="center" wrapText="1"/>
    </xf>
    <xf numFmtId="0" fontId="39" fillId="33" borderId="9" xfId="0" applyFont="1" applyFill="1" applyBorder="1" applyAlignment="1">
      <alignment horizontal="center" vertical="center" wrapText="1"/>
    </xf>
    <xf numFmtId="166" fontId="39" fillId="33" borderId="9" xfId="1710" applyNumberFormat="1" applyFont="1" applyFill="1" applyBorder="1" applyAlignment="1">
      <alignment horizontal="center" vertical="center" wrapText="1"/>
    </xf>
    <xf numFmtId="0" fontId="39" fillId="28" borderId="9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9" fillId="28" borderId="13" xfId="0" applyFont="1" applyFill="1" applyBorder="1" applyAlignment="1">
      <alignment horizontal="center" vertical="center"/>
    </xf>
    <xf numFmtId="0" fontId="39" fillId="28" borderId="14" xfId="0" applyFont="1" applyFill="1" applyBorder="1" applyAlignment="1">
      <alignment horizontal="center" vertical="center"/>
    </xf>
    <xf numFmtId="0" fontId="39" fillId="28" borderId="15" xfId="0" applyFont="1" applyFill="1" applyBorder="1" applyAlignment="1">
      <alignment horizontal="center" vertical="center"/>
    </xf>
    <xf numFmtId="0" fontId="39" fillId="30" borderId="13" xfId="0" applyFont="1" applyFill="1" applyBorder="1" applyAlignment="1">
      <alignment horizontal="center" vertical="center"/>
    </xf>
    <xf numFmtId="0" fontId="39" fillId="30" borderId="14" xfId="0" applyFont="1" applyFill="1" applyBorder="1" applyAlignment="1">
      <alignment horizontal="center" vertical="center"/>
    </xf>
    <xf numFmtId="0" fontId="39" fillId="30" borderId="15" xfId="0" applyFont="1" applyFill="1" applyBorder="1" applyAlignment="1">
      <alignment horizontal="center" vertical="center"/>
    </xf>
    <xf numFmtId="0" fontId="39" fillId="37" borderId="13" xfId="0" applyFont="1" applyFill="1" applyBorder="1" applyAlignment="1">
      <alignment horizontal="center" vertical="center" wrapText="1"/>
    </xf>
    <xf numFmtId="0" fontId="39" fillId="37" borderId="15" xfId="0" applyFont="1" applyFill="1" applyBorder="1" applyAlignment="1">
      <alignment horizontal="center" vertical="center" wrapText="1"/>
    </xf>
    <xf numFmtId="0" fontId="39" fillId="32" borderId="11" xfId="0" applyFont="1" applyFill="1" applyBorder="1" applyAlignment="1">
      <alignment horizontal="center" vertical="center"/>
    </xf>
    <xf numFmtId="0" fontId="39" fillId="32" borderId="12" xfId="0" applyFont="1" applyFill="1" applyBorder="1" applyAlignment="1">
      <alignment horizontal="center" vertical="center"/>
    </xf>
    <xf numFmtId="0" fontId="38" fillId="26" borderId="16" xfId="0" applyFont="1" applyFill="1" applyBorder="1" applyAlignment="1">
      <alignment horizontal="center" vertical="center" wrapText="1"/>
    </xf>
    <xf numFmtId="0" fontId="38" fillId="26" borderId="18" xfId="0" applyFont="1" applyFill="1" applyBorder="1" applyAlignment="1">
      <alignment horizontal="center" vertical="center" wrapText="1"/>
    </xf>
    <xf numFmtId="0" fontId="38" fillId="26" borderId="10" xfId="0" applyFont="1" applyFill="1" applyBorder="1" applyAlignment="1">
      <alignment horizontal="center" vertical="center" wrapText="1"/>
    </xf>
  </cellXfs>
  <cellStyles count="7590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Énfasis1 2" xfId="7" xr:uid="{00000000-0005-0000-0000-000006000000}"/>
    <cellStyle name="20% - Énfasis1 2 10" xfId="8" xr:uid="{00000000-0005-0000-0000-000007000000}"/>
    <cellStyle name="20% - Énfasis1 2 10 2" xfId="9" xr:uid="{00000000-0005-0000-0000-000008000000}"/>
    <cellStyle name="20% - Énfasis1 2 10 2 2" xfId="10" xr:uid="{00000000-0005-0000-0000-000009000000}"/>
    <cellStyle name="20% - Énfasis1 2 10 3" xfId="11" xr:uid="{00000000-0005-0000-0000-00000A000000}"/>
    <cellStyle name="20% - Énfasis1 2 11" xfId="12" xr:uid="{00000000-0005-0000-0000-00000B000000}"/>
    <cellStyle name="20% - Énfasis1 2 11 2" xfId="13" xr:uid="{00000000-0005-0000-0000-00000C000000}"/>
    <cellStyle name="20% - Énfasis1 2 11 2 2" xfId="14" xr:uid="{00000000-0005-0000-0000-00000D000000}"/>
    <cellStyle name="20% - Énfasis1 2 11 3" xfId="15" xr:uid="{00000000-0005-0000-0000-00000E000000}"/>
    <cellStyle name="20% - Énfasis1 2 12" xfId="16" xr:uid="{00000000-0005-0000-0000-00000F000000}"/>
    <cellStyle name="20% - Énfasis1 2 12 2" xfId="17" xr:uid="{00000000-0005-0000-0000-000010000000}"/>
    <cellStyle name="20% - Énfasis1 2 12 2 2" xfId="18" xr:uid="{00000000-0005-0000-0000-000011000000}"/>
    <cellStyle name="20% - Énfasis1 2 12 3" xfId="19" xr:uid="{00000000-0005-0000-0000-000012000000}"/>
    <cellStyle name="20% - Énfasis1 2 13" xfId="20" xr:uid="{00000000-0005-0000-0000-000013000000}"/>
    <cellStyle name="20% - Énfasis1 2 13 2" xfId="21" xr:uid="{00000000-0005-0000-0000-000014000000}"/>
    <cellStyle name="20% - Énfasis1 2 13 2 2" xfId="22" xr:uid="{00000000-0005-0000-0000-000015000000}"/>
    <cellStyle name="20% - Énfasis1 2 13 3" xfId="23" xr:uid="{00000000-0005-0000-0000-000016000000}"/>
    <cellStyle name="20% - Énfasis1 2 14" xfId="24" xr:uid="{00000000-0005-0000-0000-000017000000}"/>
    <cellStyle name="20% - Énfasis1 2 14 2" xfId="25" xr:uid="{00000000-0005-0000-0000-000018000000}"/>
    <cellStyle name="20% - Énfasis1 2 15" xfId="26" xr:uid="{00000000-0005-0000-0000-000019000000}"/>
    <cellStyle name="20% - Énfasis1 2 2" xfId="27" xr:uid="{00000000-0005-0000-0000-00001A000000}"/>
    <cellStyle name="20% - Énfasis1 2 2 2" xfId="28" xr:uid="{00000000-0005-0000-0000-00001B000000}"/>
    <cellStyle name="20% - Énfasis1 2 2 2 2" xfId="29" xr:uid="{00000000-0005-0000-0000-00001C000000}"/>
    <cellStyle name="20% - Énfasis1 2 2 2 2 2" xfId="30" xr:uid="{00000000-0005-0000-0000-00001D000000}"/>
    <cellStyle name="20% - Énfasis1 2 2 2 3" xfId="31" xr:uid="{00000000-0005-0000-0000-00001E000000}"/>
    <cellStyle name="20% - Énfasis1 2 2 3" xfId="32" xr:uid="{00000000-0005-0000-0000-00001F000000}"/>
    <cellStyle name="20% - Énfasis1 2 2 3 2" xfId="33" xr:uid="{00000000-0005-0000-0000-000020000000}"/>
    <cellStyle name="20% - Énfasis1 2 2 4" xfId="34" xr:uid="{00000000-0005-0000-0000-000021000000}"/>
    <cellStyle name="20% - Énfasis1 2 3" xfId="35" xr:uid="{00000000-0005-0000-0000-000022000000}"/>
    <cellStyle name="20% - Énfasis1 2 3 2" xfId="36" xr:uid="{00000000-0005-0000-0000-000023000000}"/>
    <cellStyle name="20% - Énfasis1 2 3 2 2" xfId="37" xr:uid="{00000000-0005-0000-0000-000024000000}"/>
    <cellStyle name="20% - Énfasis1 2 3 2 2 2" xfId="38" xr:uid="{00000000-0005-0000-0000-000025000000}"/>
    <cellStyle name="20% - Énfasis1 2 3 2 3" xfId="39" xr:uid="{00000000-0005-0000-0000-000026000000}"/>
    <cellStyle name="20% - Énfasis1 2 3 3" xfId="40" xr:uid="{00000000-0005-0000-0000-000027000000}"/>
    <cellStyle name="20% - Énfasis1 2 3 3 2" xfId="41" xr:uid="{00000000-0005-0000-0000-000028000000}"/>
    <cellStyle name="20% - Énfasis1 2 3 4" xfId="42" xr:uid="{00000000-0005-0000-0000-000029000000}"/>
    <cellStyle name="20% - Énfasis1 2 4" xfId="43" xr:uid="{00000000-0005-0000-0000-00002A000000}"/>
    <cellStyle name="20% - Énfasis1 2 4 2" xfId="44" xr:uid="{00000000-0005-0000-0000-00002B000000}"/>
    <cellStyle name="20% - Énfasis1 2 4 2 2" xfId="45" xr:uid="{00000000-0005-0000-0000-00002C000000}"/>
    <cellStyle name="20% - Énfasis1 2 4 3" xfId="46" xr:uid="{00000000-0005-0000-0000-00002D000000}"/>
    <cellStyle name="20% - Énfasis1 2 5" xfId="47" xr:uid="{00000000-0005-0000-0000-00002E000000}"/>
    <cellStyle name="20% - Énfasis1 2 5 2" xfId="48" xr:uid="{00000000-0005-0000-0000-00002F000000}"/>
    <cellStyle name="20% - Énfasis1 2 5 2 2" xfId="49" xr:uid="{00000000-0005-0000-0000-000030000000}"/>
    <cellStyle name="20% - Énfasis1 2 5 3" xfId="50" xr:uid="{00000000-0005-0000-0000-000031000000}"/>
    <cellStyle name="20% - Énfasis1 2 6" xfId="51" xr:uid="{00000000-0005-0000-0000-000032000000}"/>
    <cellStyle name="20% - Énfasis1 2 6 2" xfId="52" xr:uid="{00000000-0005-0000-0000-000033000000}"/>
    <cellStyle name="20% - Énfasis1 2 6 2 2" xfId="53" xr:uid="{00000000-0005-0000-0000-000034000000}"/>
    <cellStyle name="20% - Énfasis1 2 6 3" xfId="54" xr:uid="{00000000-0005-0000-0000-000035000000}"/>
    <cellStyle name="20% - Énfasis1 2 7" xfId="55" xr:uid="{00000000-0005-0000-0000-000036000000}"/>
    <cellStyle name="20% - Énfasis1 2 7 2" xfId="56" xr:uid="{00000000-0005-0000-0000-000037000000}"/>
    <cellStyle name="20% - Énfasis1 2 7 2 2" xfId="57" xr:uid="{00000000-0005-0000-0000-000038000000}"/>
    <cellStyle name="20% - Énfasis1 2 7 3" xfId="58" xr:uid="{00000000-0005-0000-0000-000039000000}"/>
    <cellStyle name="20% - Énfasis1 2 8" xfId="59" xr:uid="{00000000-0005-0000-0000-00003A000000}"/>
    <cellStyle name="20% - Énfasis1 2 8 2" xfId="60" xr:uid="{00000000-0005-0000-0000-00003B000000}"/>
    <cellStyle name="20% - Énfasis1 2 8 2 2" xfId="61" xr:uid="{00000000-0005-0000-0000-00003C000000}"/>
    <cellStyle name="20% - Énfasis1 2 8 3" xfId="62" xr:uid="{00000000-0005-0000-0000-00003D000000}"/>
    <cellStyle name="20% - Énfasis1 2 9" xfId="63" xr:uid="{00000000-0005-0000-0000-00003E000000}"/>
    <cellStyle name="20% - Énfasis1 2 9 2" xfId="64" xr:uid="{00000000-0005-0000-0000-00003F000000}"/>
    <cellStyle name="20% - Énfasis1 2 9 2 2" xfId="65" xr:uid="{00000000-0005-0000-0000-000040000000}"/>
    <cellStyle name="20% - Énfasis1 2 9 3" xfId="66" xr:uid="{00000000-0005-0000-0000-000041000000}"/>
    <cellStyle name="20% - Énfasis1 2_29-033-POSICION-INSTITUCIONAL" xfId="67" xr:uid="{00000000-0005-0000-0000-000042000000}"/>
    <cellStyle name="20% - Énfasis1 3" xfId="68" xr:uid="{00000000-0005-0000-0000-000043000000}"/>
    <cellStyle name="20% - Énfasis1 3 10" xfId="69" xr:uid="{00000000-0005-0000-0000-000044000000}"/>
    <cellStyle name="20% - Énfasis1 3 10 2" xfId="70" xr:uid="{00000000-0005-0000-0000-000045000000}"/>
    <cellStyle name="20% - Énfasis1 3 10 2 2" xfId="71" xr:uid="{00000000-0005-0000-0000-000046000000}"/>
    <cellStyle name="20% - Énfasis1 3 10 3" xfId="72" xr:uid="{00000000-0005-0000-0000-000047000000}"/>
    <cellStyle name="20% - Énfasis1 3 11" xfId="73" xr:uid="{00000000-0005-0000-0000-000048000000}"/>
    <cellStyle name="20% - Énfasis1 3 11 2" xfId="74" xr:uid="{00000000-0005-0000-0000-000049000000}"/>
    <cellStyle name="20% - Énfasis1 3 11 2 2" xfId="75" xr:uid="{00000000-0005-0000-0000-00004A000000}"/>
    <cellStyle name="20% - Énfasis1 3 11 3" xfId="76" xr:uid="{00000000-0005-0000-0000-00004B000000}"/>
    <cellStyle name="20% - Énfasis1 3 12" xfId="77" xr:uid="{00000000-0005-0000-0000-00004C000000}"/>
    <cellStyle name="20% - Énfasis1 3 12 2" xfId="78" xr:uid="{00000000-0005-0000-0000-00004D000000}"/>
    <cellStyle name="20% - Énfasis1 3 12 2 2" xfId="79" xr:uid="{00000000-0005-0000-0000-00004E000000}"/>
    <cellStyle name="20% - Énfasis1 3 12 3" xfId="80" xr:uid="{00000000-0005-0000-0000-00004F000000}"/>
    <cellStyle name="20% - Énfasis1 3 13" xfId="81" xr:uid="{00000000-0005-0000-0000-000050000000}"/>
    <cellStyle name="20% - Énfasis1 3 13 2" xfId="82" xr:uid="{00000000-0005-0000-0000-000051000000}"/>
    <cellStyle name="20% - Énfasis1 3 13 2 2" xfId="83" xr:uid="{00000000-0005-0000-0000-000052000000}"/>
    <cellStyle name="20% - Énfasis1 3 13 3" xfId="84" xr:uid="{00000000-0005-0000-0000-000053000000}"/>
    <cellStyle name="20% - Énfasis1 3 14" xfId="85" xr:uid="{00000000-0005-0000-0000-000054000000}"/>
    <cellStyle name="20% - Énfasis1 3 14 2" xfId="86" xr:uid="{00000000-0005-0000-0000-000055000000}"/>
    <cellStyle name="20% - Énfasis1 3 15" xfId="87" xr:uid="{00000000-0005-0000-0000-000056000000}"/>
    <cellStyle name="20% - Énfasis1 3 2" xfId="88" xr:uid="{00000000-0005-0000-0000-000057000000}"/>
    <cellStyle name="20% - Énfasis1 3 2 2" xfId="89" xr:uid="{00000000-0005-0000-0000-000058000000}"/>
    <cellStyle name="20% - Énfasis1 3 2 2 2" xfId="90" xr:uid="{00000000-0005-0000-0000-000059000000}"/>
    <cellStyle name="20% - Énfasis1 3 2 2 2 2" xfId="91" xr:uid="{00000000-0005-0000-0000-00005A000000}"/>
    <cellStyle name="20% - Énfasis1 3 2 2 3" xfId="92" xr:uid="{00000000-0005-0000-0000-00005B000000}"/>
    <cellStyle name="20% - Énfasis1 3 2 3" xfId="93" xr:uid="{00000000-0005-0000-0000-00005C000000}"/>
    <cellStyle name="20% - Énfasis1 3 2 3 2" xfId="94" xr:uid="{00000000-0005-0000-0000-00005D000000}"/>
    <cellStyle name="20% - Énfasis1 3 2 4" xfId="95" xr:uid="{00000000-0005-0000-0000-00005E000000}"/>
    <cellStyle name="20% - Énfasis1 3 3" xfId="96" xr:uid="{00000000-0005-0000-0000-00005F000000}"/>
    <cellStyle name="20% - Énfasis1 3 3 2" xfId="97" xr:uid="{00000000-0005-0000-0000-000060000000}"/>
    <cellStyle name="20% - Énfasis1 3 3 2 2" xfId="98" xr:uid="{00000000-0005-0000-0000-000061000000}"/>
    <cellStyle name="20% - Énfasis1 3 3 2 2 2" xfId="99" xr:uid="{00000000-0005-0000-0000-000062000000}"/>
    <cellStyle name="20% - Énfasis1 3 3 2 3" xfId="100" xr:uid="{00000000-0005-0000-0000-000063000000}"/>
    <cellStyle name="20% - Énfasis1 3 3 3" xfId="101" xr:uid="{00000000-0005-0000-0000-000064000000}"/>
    <cellStyle name="20% - Énfasis1 3 3 3 2" xfId="102" xr:uid="{00000000-0005-0000-0000-000065000000}"/>
    <cellStyle name="20% - Énfasis1 3 3 4" xfId="103" xr:uid="{00000000-0005-0000-0000-000066000000}"/>
    <cellStyle name="20% - Énfasis1 3 4" xfId="104" xr:uid="{00000000-0005-0000-0000-000067000000}"/>
    <cellStyle name="20% - Énfasis1 3 4 2" xfId="105" xr:uid="{00000000-0005-0000-0000-000068000000}"/>
    <cellStyle name="20% - Énfasis1 3 4 2 2" xfId="106" xr:uid="{00000000-0005-0000-0000-000069000000}"/>
    <cellStyle name="20% - Énfasis1 3 4 3" xfId="107" xr:uid="{00000000-0005-0000-0000-00006A000000}"/>
    <cellStyle name="20% - Énfasis1 3 5" xfId="108" xr:uid="{00000000-0005-0000-0000-00006B000000}"/>
    <cellStyle name="20% - Énfasis1 3 5 2" xfId="109" xr:uid="{00000000-0005-0000-0000-00006C000000}"/>
    <cellStyle name="20% - Énfasis1 3 5 2 2" xfId="110" xr:uid="{00000000-0005-0000-0000-00006D000000}"/>
    <cellStyle name="20% - Énfasis1 3 5 3" xfId="111" xr:uid="{00000000-0005-0000-0000-00006E000000}"/>
    <cellStyle name="20% - Énfasis1 3 6" xfId="112" xr:uid="{00000000-0005-0000-0000-00006F000000}"/>
    <cellStyle name="20% - Énfasis1 3 6 2" xfId="113" xr:uid="{00000000-0005-0000-0000-000070000000}"/>
    <cellStyle name="20% - Énfasis1 3 6 2 2" xfId="114" xr:uid="{00000000-0005-0000-0000-000071000000}"/>
    <cellStyle name="20% - Énfasis1 3 6 3" xfId="115" xr:uid="{00000000-0005-0000-0000-000072000000}"/>
    <cellStyle name="20% - Énfasis1 3 7" xfId="116" xr:uid="{00000000-0005-0000-0000-000073000000}"/>
    <cellStyle name="20% - Énfasis1 3 7 2" xfId="117" xr:uid="{00000000-0005-0000-0000-000074000000}"/>
    <cellStyle name="20% - Énfasis1 3 7 2 2" xfId="118" xr:uid="{00000000-0005-0000-0000-000075000000}"/>
    <cellStyle name="20% - Énfasis1 3 7 3" xfId="119" xr:uid="{00000000-0005-0000-0000-000076000000}"/>
    <cellStyle name="20% - Énfasis1 3 8" xfId="120" xr:uid="{00000000-0005-0000-0000-000077000000}"/>
    <cellStyle name="20% - Énfasis1 3 8 2" xfId="121" xr:uid="{00000000-0005-0000-0000-000078000000}"/>
    <cellStyle name="20% - Énfasis1 3 8 2 2" xfId="122" xr:uid="{00000000-0005-0000-0000-000079000000}"/>
    <cellStyle name="20% - Énfasis1 3 8 3" xfId="123" xr:uid="{00000000-0005-0000-0000-00007A000000}"/>
    <cellStyle name="20% - Énfasis1 3 9" xfId="124" xr:uid="{00000000-0005-0000-0000-00007B000000}"/>
    <cellStyle name="20% - Énfasis1 3 9 2" xfId="125" xr:uid="{00000000-0005-0000-0000-00007C000000}"/>
    <cellStyle name="20% - Énfasis1 3 9 2 2" xfId="126" xr:uid="{00000000-0005-0000-0000-00007D000000}"/>
    <cellStyle name="20% - Énfasis1 3 9 3" xfId="127" xr:uid="{00000000-0005-0000-0000-00007E000000}"/>
    <cellStyle name="20% - Énfasis1 3_Hoja1" xfId="128" xr:uid="{00000000-0005-0000-0000-00007F000000}"/>
    <cellStyle name="20% - Énfasis2 2" xfId="129" xr:uid="{00000000-0005-0000-0000-000080000000}"/>
    <cellStyle name="20% - Énfasis2 2 10" xfId="130" xr:uid="{00000000-0005-0000-0000-000081000000}"/>
    <cellStyle name="20% - Énfasis2 2 10 2" xfId="131" xr:uid="{00000000-0005-0000-0000-000082000000}"/>
    <cellStyle name="20% - Énfasis2 2 10 2 2" xfId="132" xr:uid="{00000000-0005-0000-0000-000083000000}"/>
    <cellStyle name="20% - Énfasis2 2 10 3" xfId="133" xr:uid="{00000000-0005-0000-0000-000084000000}"/>
    <cellStyle name="20% - Énfasis2 2 11" xfId="134" xr:uid="{00000000-0005-0000-0000-000085000000}"/>
    <cellStyle name="20% - Énfasis2 2 11 2" xfId="135" xr:uid="{00000000-0005-0000-0000-000086000000}"/>
    <cellStyle name="20% - Énfasis2 2 11 2 2" xfId="136" xr:uid="{00000000-0005-0000-0000-000087000000}"/>
    <cellStyle name="20% - Énfasis2 2 11 3" xfId="137" xr:uid="{00000000-0005-0000-0000-000088000000}"/>
    <cellStyle name="20% - Énfasis2 2 12" xfId="138" xr:uid="{00000000-0005-0000-0000-000089000000}"/>
    <cellStyle name="20% - Énfasis2 2 12 2" xfId="139" xr:uid="{00000000-0005-0000-0000-00008A000000}"/>
    <cellStyle name="20% - Énfasis2 2 12 2 2" xfId="140" xr:uid="{00000000-0005-0000-0000-00008B000000}"/>
    <cellStyle name="20% - Énfasis2 2 12 3" xfId="141" xr:uid="{00000000-0005-0000-0000-00008C000000}"/>
    <cellStyle name="20% - Énfasis2 2 13" xfId="142" xr:uid="{00000000-0005-0000-0000-00008D000000}"/>
    <cellStyle name="20% - Énfasis2 2 13 2" xfId="143" xr:uid="{00000000-0005-0000-0000-00008E000000}"/>
    <cellStyle name="20% - Énfasis2 2 13 2 2" xfId="144" xr:uid="{00000000-0005-0000-0000-00008F000000}"/>
    <cellStyle name="20% - Énfasis2 2 13 3" xfId="145" xr:uid="{00000000-0005-0000-0000-000090000000}"/>
    <cellStyle name="20% - Énfasis2 2 14" xfId="146" xr:uid="{00000000-0005-0000-0000-000091000000}"/>
    <cellStyle name="20% - Énfasis2 2 14 2" xfId="147" xr:uid="{00000000-0005-0000-0000-000092000000}"/>
    <cellStyle name="20% - Énfasis2 2 15" xfId="148" xr:uid="{00000000-0005-0000-0000-000093000000}"/>
    <cellStyle name="20% - Énfasis2 2 2" xfId="149" xr:uid="{00000000-0005-0000-0000-000094000000}"/>
    <cellStyle name="20% - Énfasis2 2 2 2" xfId="150" xr:uid="{00000000-0005-0000-0000-000095000000}"/>
    <cellStyle name="20% - Énfasis2 2 2 2 2" xfId="151" xr:uid="{00000000-0005-0000-0000-000096000000}"/>
    <cellStyle name="20% - Énfasis2 2 2 2 2 2" xfId="152" xr:uid="{00000000-0005-0000-0000-000097000000}"/>
    <cellStyle name="20% - Énfasis2 2 2 2 3" xfId="153" xr:uid="{00000000-0005-0000-0000-000098000000}"/>
    <cellStyle name="20% - Énfasis2 2 2 3" xfId="154" xr:uid="{00000000-0005-0000-0000-000099000000}"/>
    <cellStyle name="20% - Énfasis2 2 2 3 2" xfId="155" xr:uid="{00000000-0005-0000-0000-00009A000000}"/>
    <cellStyle name="20% - Énfasis2 2 2 4" xfId="156" xr:uid="{00000000-0005-0000-0000-00009B000000}"/>
    <cellStyle name="20% - Énfasis2 2 3" xfId="157" xr:uid="{00000000-0005-0000-0000-00009C000000}"/>
    <cellStyle name="20% - Énfasis2 2 3 2" xfId="158" xr:uid="{00000000-0005-0000-0000-00009D000000}"/>
    <cellStyle name="20% - Énfasis2 2 3 2 2" xfId="159" xr:uid="{00000000-0005-0000-0000-00009E000000}"/>
    <cellStyle name="20% - Énfasis2 2 3 2 2 2" xfId="160" xr:uid="{00000000-0005-0000-0000-00009F000000}"/>
    <cellStyle name="20% - Énfasis2 2 3 2 3" xfId="161" xr:uid="{00000000-0005-0000-0000-0000A0000000}"/>
    <cellStyle name="20% - Énfasis2 2 3 3" xfId="162" xr:uid="{00000000-0005-0000-0000-0000A1000000}"/>
    <cellStyle name="20% - Énfasis2 2 3 3 2" xfId="163" xr:uid="{00000000-0005-0000-0000-0000A2000000}"/>
    <cellStyle name="20% - Énfasis2 2 3 4" xfId="164" xr:uid="{00000000-0005-0000-0000-0000A3000000}"/>
    <cellStyle name="20% - Énfasis2 2 4" xfId="165" xr:uid="{00000000-0005-0000-0000-0000A4000000}"/>
    <cellStyle name="20% - Énfasis2 2 4 2" xfId="166" xr:uid="{00000000-0005-0000-0000-0000A5000000}"/>
    <cellStyle name="20% - Énfasis2 2 4 2 2" xfId="167" xr:uid="{00000000-0005-0000-0000-0000A6000000}"/>
    <cellStyle name="20% - Énfasis2 2 4 3" xfId="168" xr:uid="{00000000-0005-0000-0000-0000A7000000}"/>
    <cellStyle name="20% - Énfasis2 2 5" xfId="169" xr:uid="{00000000-0005-0000-0000-0000A8000000}"/>
    <cellStyle name="20% - Énfasis2 2 5 2" xfId="170" xr:uid="{00000000-0005-0000-0000-0000A9000000}"/>
    <cellStyle name="20% - Énfasis2 2 5 2 2" xfId="171" xr:uid="{00000000-0005-0000-0000-0000AA000000}"/>
    <cellStyle name="20% - Énfasis2 2 5 3" xfId="172" xr:uid="{00000000-0005-0000-0000-0000AB000000}"/>
    <cellStyle name="20% - Énfasis2 2 6" xfId="173" xr:uid="{00000000-0005-0000-0000-0000AC000000}"/>
    <cellStyle name="20% - Énfasis2 2 6 2" xfId="174" xr:uid="{00000000-0005-0000-0000-0000AD000000}"/>
    <cellStyle name="20% - Énfasis2 2 6 2 2" xfId="175" xr:uid="{00000000-0005-0000-0000-0000AE000000}"/>
    <cellStyle name="20% - Énfasis2 2 6 3" xfId="176" xr:uid="{00000000-0005-0000-0000-0000AF000000}"/>
    <cellStyle name="20% - Énfasis2 2 7" xfId="177" xr:uid="{00000000-0005-0000-0000-0000B0000000}"/>
    <cellStyle name="20% - Énfasis2 2 7 2" xfId="178" xr:uid="{00000000-0005-0000-0000-0000B1000000}"/>
    <cellStyle name="20% - Énfasis2 2 7 2 2" xfId="179" xr:uid="{00000000-0005-0000-0000-0000B2000000}"/>
    <cellStyle name="20% - Énfasis2 2 7 3" xfId="180" xr:uid="{00000000-0005-0000-0000-0000B3000000}"/>
    <cellStyle name="20% - Énfasis2 2 8" xfId="181" xr:uid="{00000000-0005-0000-0000-0000B4000000}"/>
    <cellStyle name="20% - Énfasis2 2 8 2" xfId="182" xr:uid="{00000000-0005-0000-0000-0000B5000000}"/>
    <cellStyle name="20% - Énfasis2 2 8 2 2" xfId="183" xr:uid="{00000000-0005-0000-0000-0000B6000000}"/>
    <cellStyle name="20% - Énfasis2 2 8 3" xfId="184" xr:uid="{00000000-0005-0000-0000-0000B7000000}"/>
    <cellStyle name="20% - Énfasis2 2 9" xfId="185" xr:uid="{00000000-0005-0000-0000-0000B8000000}"/>
    <cellStyle name="20% - Énfasis2 2 9 2" xfId="186" xr:uid="{00000000-0005-0000-0000-0000B9000000}"/>
    <cellStyle name="20% - Énfasis2 2 9 2 2" xfId="187" xr:uid="{00000000-0005-0000-0000-0000BA000000}"/>
    <cellStyle name="20% - Énfasis2 2 9 3" xfId="188" xr:uid="{00000000-0005-0000-0000-0000BB000000}"/>
    <cellStyle name="20% - Énfasis2 2_29-033-POSICION-INSTITUCIONAL" xfId="189" xr:uid="{00000000-0005-0000-0000-0000BC000000}"/>
    <cellStyle name="20% - Énfasis2 3" xfId="190" xr:uid="{00000000-0005-0000-0000-0000BD000000}"/>
    <cellStyle name="20% - Énfasis2 3 10" xfId="191" xr:uid="{00000000-0005-0000-0000-0000BE000000}"/>
    <cellStyle name="20% - Énfasis2 3 10 2" xfId="192" xr:uid="{00000000-0005-0000-0000-0000BF000000}"/>
    <cellStyle name="20% - Énfasis2 3 10 2 2" xfId="193" xr:uid="{00000000-0005-0000-0000-0000C0000000}"/>
    <cellStyle name="20% - Énfasis2 3 10 3" xfId="194" xr:uid="{00000000-0005-0000-0000-0000C1000000}"/>
    <cellStyle name="20% - Énfasis2 3 11" xfId="195" xr:uid="{00000000-0005-0000-0000-0000C2000000}"/>
    <cellStyle name="20% - Énfasis2 3 11 2" xfId="196" xr:uid="{00000000-0005-0000-0000-0000C3000000}"/>
    <cellStyle name="20% - Énfasis2 3 11 2 2" xfId="197" xr:uid="{00000000-0005-0000-0000-0000C4000000}"/>
    <cellStyle name="20% - Énfasis2 3 11 3" xfId="198" xr:uid="{00000000-0005-0000-0000-0000C5000000}"/>
    <cellStyle name="20% - Énfasis2 3 12" xfId="199" xr:uid="{00000000-0005-0000-0000-0000C6000000}"/>
    <cellStyle name="20% - Énfasis2 3 12 2" xfId="200" xr:uid="{00000000-0005-0000-0000-0000C7000000}"/>
    <cellStyle name="20% - Énfasis2 3 12 2 2" xfId="201" xr:uid="{00000000-0005-0000-0000-0000C8000000}"/>
    <cellStyle name="20% - Énfasis2 3 12 3" xfId="202" xr:uid="{00000000-0005-0000-0000-0000C9000000}"/>
    <cellStyle name="20% - Énfasis2 3 13" xfId="203" xr:uid="{00000000-0005-0000-0000-0000CA000000}"/>
    <cellStyle name="20% - Énfasis2 3 13 2" xfId="204" xr:uid="{00000000-0005-0000-0000-0000CB000000}"/>
    <cellStyle name="20% - Énfasis2 3 13 2 2" xfId="205" xr:uid="{00000000-0005-0000-0000-0000CC000000}"/>
    <cellStyle name="20% - Énfasis2 3 13 3" xfId="206" xr:uid="{00000000-0005-0000-0000-0000CD000000}"/>
    <cellStyle name="20% - Énfasis2 3 14" xfId="207" xr:uid="{00000000-0005-0000-0000-0000CE000000}"/>
    <cellStyle name="20% - Énfasis2 3 14 2" xfId="208" xr:uid="{00000000-0005-0000-0000-0000CF000000}"/>
    <cellStyle name="20% - Énfasis2 3 15" xfId="209" xr:uid="{00000000-0005-0000-0000-0000D0000000}"/>
    <cellStyle name="20% - Énfasis2 3 2" xfId="210" xr:uid="{00000000-0005-0000-0000-0000D1000000}"/>
    <cellStyle name="20% - Énfasis2 3 2 2" xfId="211" xr:uid="{00000000-0005-0000-0000-0000D2000000}"/>
    <cellStyle name="20% - Énfasis2 3 2 2 2" xfId="212" xr:uid="{00000000-0005-0000-0000-0000D3000000}"/>
    <cellStyle name="20% - Énfasis2 3 2 2 2 2" xfId="213" xr:uid="{00000000-0005-0000-0000-0000D4000000}"/>
    <cellStyle name="20% - Énfasis2 3 2 2 3" xfId="214" xr:uid="{00000000-0005-0000-0000-0000D5000000}"/>
    <cellStyle name="20% - Énfasis2 3 2 3" xfId="215" xr:uid="{00000000-0005-0000-0000-0000D6000000}"/>
    <cellStyle name="20% - Énfasis2 3 2 3 2" xfId="216" xr:uid="{00000000-0005-0000-0000-0000D7000000}"/>
    <cellStyle name="20% - Énfasis2 3 2 4" xfId="217" xr:uid="{00000000-0005-0000-0000-0000D8000000}"/>
    <cellStyle name="20% - Énfasis2 3 3" xfId="218" xr:uid="{00000000-0005-0000-0000-0000D9000000}"/>
    <cellStyle name="20% - Énfasis2 3 3 2" xfId="219" xr:uid="{00000000-0005-0000-0000-0000DA000000}"/>
    <cellStyle name="20% - Énfasis2 3 3 2 2" xfId="220" xr:uid="{00000000-0005-0000-0000-0000DB000000}"/>
    <cellStyle name="20% - Énfasis2 3 3 2 2 2" xfId="221" xr:uid="{00000000-0005-0000-0000-0000DC000000}"/>
    <cellStyle name="20% - Énfasis2 3 3 2 3" xfId="222" xr:uid="{00000000-0005-0000-0000-0000DD000000}"/>
    <cellStyle name="20% - Énfasis2 3 3 3" xfId="223" xr:uid="{00000000-0005-0000-0000-0000DE000000}"/>
    <cellStyle name="20% - Énfasis2 3 3 3 2" xfId="224" xr:uid="{00000000-0005-0000-0000-0000DF000000}"/>
    <cellStyle name="20% - Énfasis2 3 3 4" xfId="225" xr:uid="{00000000-0005-0000-0000-0000E0000000}"/>
    <cellStyle name="20% - Énfasis2 3 4" xfId="226" xr:uid="{00000000-0005-0000-0000-0000E1000000}"/>
    <cellStyle name="20% - Énfasis2 3 4 2" xfId="227" xr:uid="{00000000-0005-0000-0000-0000E2000000}"/>
    <cellStyle name="20% - Énfasis2 3 4 2 2" xfId="228" xr:uid="{00000000-0005-0000-0000-0000E3000000}"/>
    <cellStyle name="20% - Énfasis2 3 4 3" xfId="229" xr:uid="{00000000-0005-0000-0000-0000E4000000}"/>
    <cellStyle name="20% - Énfasis2 3 5" xfId="230" xr:uid="{00000000-0005-0000-0000-0000E5000000}"/>
    <cellStyle name="20% - Énfasis2 3 5 2" xfId="231" xr:uid="{00000000-0005-0000-0000-0000E6000000}"/>
    <cellStyle name="20% - Énfasis2 3 5 2 2" xfId="232" xr:uid="{00000000-0005-0000-0000-0000E7000000}"/>
    <cellStyle name="20% - Énfasis2 3 5 3" xfId="233" xr:uid="{00000000-0005-0000-0000-0000E8000000}"/>
    <cellStyle name="20% - Énfasis2 3 6" xfId="234" xr:uid="{00000000-0005-0000-0000-0000E9000000}"/>
    <cellStyle name="20% - Énfasis2 3 6 2" xfId="235" xr:uid="{00000000-0005-0000-0000-0000EA000000}"/>
    <cellStyle name="20% - Énfasis2 3 6 2 2" xfId="236" xr:uid="{00000000-0005-0000-0000-0000EB000000}"/>
    <cellStyle name="20% - Énfasis2 3 6 3" xfId="237" xr:uid="{00000000-0005-0000-0000-0000EC000000}"/>
    <cellStyle name="20% - Énfasis2 3 7" xfId="238" xr:uid="{00000000-0005-0000-0000-0000ED000000}"/>
    <cellStyle name="20% - Énfasis2 3 7 2" xfId="239" xr:uid="{00000000-0005-0000-0000-0000EE000000}"/>
    <cellStyle name="20% - Énfasis2 3 7 2 2" xfId="240" xr:uid="{00000000-0005-0000-0000-0000EF000000}"/>
    <cellStyle name="20% - Énfasis2 3 7 3" xfId="241" xr:uid="{00000000-0005-0000-0000-0000F0000000}"/>
    <cellStyle name="20% - Énfasis2 3 8" xfId="242" xr:uid="{00000000-0005-0000-0000-0000F1000000}"/>
    <cellStyle name="20% - Énfasis2 3 8 2" xfId="243" xr:uid="{00000000-0005-0000-0000-0000F2000000}"/>
    <cellStyle name="20% - Énfasis2 3 8 2 2" xfId="244" xr:uid="{00000000-0005-0000-0000-0000F3000000}"/>
    <cellStyle name="20% - Énfasis2 3 8 3" xfId="245" xr:uid="{00000000-0005-0000-0000-0000F4000000}"/>
    <cellStyle name="20% - Énfasis2 3 9" xfId="246" xr:uid="{00000000-0005-0000-0000-0000F5000000}"/>
    <cellStyle name="20% - Énfasis2 3 9 2" xfId="247" xr:uid="{00000000-0005-0000-0000-0000F6000000}"/>
    <cellStyle name="20% - Énfasis2 3 9 2 2" xfId="248" xr:uid="{00000000-0005-0000-0000-0000F7000000}"/>
    <cellStyle name="20% - Énfasis2 3 9 3" xfId="249" xr:uid="{00000000-0005-0000-0000-0000F8000000}"/>
    <cellStyle name="20% - Énfasis2 3_Hoja1" xfId="250" xr:uid="{00000000-0005-0000-0000-0000F9000000}"/>
    <cellStyle name="20% - Énfasis3 2" xfId="251" xr:uid="{00000000-0005-0000-0000-0000FA000000}"/>
    <cellStyle name="20% - Énfasis3 2 10" xfId="252" xr:uid="{00000000-0005-0000-0000-0000FB000000}"/>
    <cellStyle name="20% - Énfasis3 2 10 2" xfId="253" xr:uid="{00000000-0005-0000-0000-0000FC000000}"/>
    <cellStyle name="20% - Énfasis3 2 10 2 2" xfId="254" xr:uid="{00000000-0005-0000-0000-0000FD000000}"/>
    <cellStyle name="20% - Énfasis3 2 10 3" xfId="255" xr:uid="{00000000-0005-0000-0000-0000FE000000}"/>
    <cellStyle name="20% - Énfasis3 2 11" xfId="256" xr:uid="{00000000-0005-0000-0000-0000FF000000}"/>
    <cellStyle name="20% - Énfasis3 2 11 2" xfId="257" xr:uid="{00000000-0005-0000-0000-000000010000}"/>
    <cellStyle name="20% - Énfasis3 2 11 2 2" xfId="258" xr:uid="{00000000-0005-0000-0000-000001010000}"/>
    <cellStyle name="20% - Énfasis3 2 11 3" xfId="259" xr:uid="{00000000-0005-0000-0000-000002010000}"/>
    <cellStyle name="20% - Énfasis3 2 12" xfId="260" xr:uid="{00000000-0005-0000-0000-000003010000}"/>
    <cellStyle name="20% - Énfasis3 2 12 2" xfId="261" xr:uid="{00000000-0005-0000-0000-000004010000}"/>
    <cellStyle name="20% - Énfasis3 2 12 2 2" xfId="262" xr:uid="{00000000-0005-0000-0000-000005010000}"/>
    <cellStyle name="20% - Énfasis3 2 12 3" xfId="263" xr:uid="{00000000-0005-0000-0000-000006010000}"/>
    <cellStyle name="20% - Énfasis3 2 13" xfId="264" xr:uid="{00000000-0005-0000-0000-000007010000}"/>
    <cellStyle name="20% - Énfasis3 2 13 2" xfId="265" xr:uid="{00000000-0005-0000-0000-000008010000}"/>
    <cellStyle name="20% - Énfasis3 2 13 2 2" xfId="266" xr:uid="{00000000-0005-0000-0000-000009010000}"/>
    <cellStyle name="20% - Énfasis3 2 13 3" xfId="267" xr:uid="{00000000-0005-0000-0000-00000A010000}"/>
    <cellStyle name="20% - Énfasis3 2 14" xfId="268" xr:uid="{00000000-0005-0000-0000-00000B010000}"/>
    <cellStyle name="20% - Énfasis3 2 14 2" xfId="269" xr:uid="{00000000-0005-0000-0000-00000C010000}"/>
    <cellStyle name="20% - Énfasis3 2 15" xfId="270" xr:uid="{00000000-0005-0000-0000-00000D010000}"/>
    <cellStyle name="20% - Énfasis3 2 2" xfId="271" xr:uid="{00000000-0005-0000-0000-00000E010000}"/>
    <cellStyle name="20% - Énfasis3 2 2 2" xfId="272" xr:uid="{00000000-0005-0000-0000-00000F010000}"/>
    <cellStyle name="20% - Énfasis3 2 2 2 2" xfId="273" xr:uid="{00000000-0005-0000-0000-000010010000}"/>
    <cellStyle name="20% - Énfasis3 2 2 2 2 2" xfId="274" xr:uid="{00000000-0005-0000-0000-000011010000}"/>
    <cellStyle name="20% - Énfasis3 2 2 2 3" xfId="275" xr:uid="{00000000-0005-0000-0000-000012010000}"/>
    <cellStyle name="20% - Énfasis3 2 2 3" xfId="276" xr:uid="{00000000-0005-0000-0000-000013010000}"/>
    <cellStyle name="20% - Énfasis3 2 2 3 2" xfId="277" xr:uid="{00000000-0005-0000-0000-000014010000}"/>
    <cellStyle name="20% - Énfasis3 2 2 4" xfId="278" xr:uid="{00000000-0005-0000-0000-000015010000}"/>
    <cellStyle name="20% - Énfasis3 2 3" xfId="279" xr:uid="{00000000-0005-0000-0000-000016010000}"/>
    <cellStyle name="20% - Énfasis3 2 3 2" xfId="280" xr:uid="{00000000-0005-0000-0000-000017010000}"/>
    <cellStyle name="20% - Énfasis3 2 3 2 2" xfId="281" xr:uid="{00000000-0005-0000-0000-000018010000}"/>
    <cellStyle name="20% - Énfasis3 2 3 2 2 2" xfId="282" xr:uid="{00000000-0005-0000-0000-000019010000}"/>
    <cellStyle name="20% - Énfasis3 2 3 2 3" xfId="283" xr:uid="{00000000-0005-0000-0000-00001A010000}"/>
    <cellStyle name="20% - Énfasis3 2 3 3" xfId="284" xr:uid="{00000000-0005-0000-0000-00001B010000}"/>
    <cellStyle name="20% - Énfasis3 2 3 3 2" xfId="285" xr:uid="{00000000-0005-0000-0000-00001C010000}"/>
    <cellStyle name="20% - Énfasis3 2 3 4" xfId="286" xr:uid="{00000000-0005-0000-0000-00001D010000}"/>
    <cellStyle name="20% - Énfasis3 2 4" xfId="287" xr:uid="{00000000-0005-0000-0000-00001E010000}"/>
    <cellStyle name="20% - Énfasis3 2 4 2" xfId="288" xr:uid="{00000000-0005-0000-0000-00001F010000}"/>
    <cellStyle name="20% - Énfasis3 2 4 2 2" xfId="289" xr:uid="{00000000-0005-0000-0000-000020010000}"/>
    <cellStyle name="20% - Énfasis3 2 4 3" xfId="290" xr:uid="{00000000-0005-0000-0000-000021010000}"/>
    <cellStyle name="20% - Énfasis3 2 5" xfId="291" xr:uid="{00000000-0005-0000-0000-000022010000}"/>
    <cellStyle name="20% - Énfasis3 2 5 2" xfId="292" xr:uid="{00000000-0005-0000-0000-000023010000}"/>
    <cellStyle name="20% - Énfasis3 2 5 2 2" xfId="293" xr:uid="{00000000-0005-0000-0000-000024010000}"/>
    <cellStyle name="20% - Énfasis3 2 5 3" xfId="294" xr:uid="{00000000-0005-0000-0000-000025010000}"/>
    <cellStyle name="20% - Énfasis3 2 6" xfId="295" xr:uid="{00000000-0005-0000-0000-000026010000}"/>
    <cellStyle name="20% - Énfasis3 2 6 2" xfId="296" xr:uid="{00000000-0005-0000-0000-000027010000}"/>
    <cellStyle name="20% - Énfasis3 2 6 2 2" xfId="297" xr:uid="{00000000-0005-0000-0000-000028010000}"/>
    <cellStyle name="20% - Énfasis3 2 6 3" xfId="298" xr:uid="{00000000-0005-0000-0000-000029010000}"/>
    <cellStyle name="20% - Énfasis3 2 7" xfId="299" xr:uid="{00000000-0005-0000-0000-00002A010000}"/>
    <cellStyle name="20% - Énfasis3 2 7 2" xfId="300" xr:uid="{00000000-0005-0000-0000-00002B010000}"/>
    <cellStyle name="20% - Énfasis3 2 7 2 2" xfId="301" xr:uid="{00000000-0005-0000-0000-00002C010000}"/>
    <cellStyle name="20% - Énfasis3 2 7 3" xfId="302" xr:uid="{00000000-0005-0000-0000-00002D010000}"/>
    <cellStyle name="20% - Énfasis3 2 8" xfId="303" xr:uid="{00000000-0005-0000-0000-00002E010000}"/>
    <cellStyle name="20% - Énfasis3 2 8 2" xfId="304" xr:uid="{00000000-0005-0000-0000-00002F010000}"/>
    <cellStyle name="20% - Énfasis3 2 8 2 2" xfId="305" xr:uid="{00000000-0005-0000-0000-000030010000}"/>
    <cellStyle name="20% - Énfasis3 2 8 3" xfId="306" xr:uid="{00000000-0005-0000-0000-000031010000}"/>
    <cellStyle name="20% - Énfasis3 2 9" xfId="307" xr:uid="{00000000-0005-0000-0000-000032010000}"/>
    <cellStyle name="20% - Énfasis3 2 9 2" xfId="308" xr:uid="{00000000-0005-0000-0000-000033010000}"/>
    <cellStyle name="20% - Énfasis3 2 9 2 2" xfId="309" xr:uid="{00000000-0005-0000-0000-000034010000}"/>
    <cellStyle name="20% - Énfasis3 2 9 3" xfId="310" xr:uid="{00000000-0005-0000-0000-000035010000}"/>
    <cellStyle name="20% - Énfasis3 2_29-033-POSICION-INSTITUCIONAL" xfId="311" xr:uid="{00000000-0005-0000-0000-000036010000}"/>
    <cellStyle name="20% - Énfasis3 3" xfId="312" xr:uid="{00000000-0005-0000-0000-000037010000}"/>
    <cellStyle name="20% - Énfasis3 3 10" xfId="313" xr:uid="{00000000-0005-0000-0000-000038010000}"/>
    <cellStyle name="20% - Énfasis3 3 10 2" xfId="314" xr:uid="{00000000-0005-0000-0000-000039010000}"/>
    <cellStyle name="20% - Énfasis3 3 10 2 2" xfId="315" xr:uid="{00000000-0005-0000-0000-00003A010000}"/>
    <cellStyle name="20% - Énfasis3 3 10 3" xfId="316" xr:uid="{00000000-0005-0000-0000-00003B010000}"/>
    <cellStyle name="20% - Énfasis3 3 11" xfId="317" xr:uid="{00000000-0005-0000-0000-00003C010000}"/>
    <cellStyle name="20% - Énfasis3 3 11 2" xfId="318" xr:uid="{00000000-0005-0000-0000-00003D010000}"/>
    <cellStyle name="20% - Énfasis3 3 11 2 2" xfId="319" xr:uid="{00000000-0005-0000-0000-00003E010000}"/>
    <cellStyle name="20% - Énfasis3 3 11 3" xfId="320" xr:uid="{00000000-0005-0000-0000-00003F010000}"/>
    <cellStyle name="20% - Énfasis3 3 12" xfId="321" xr:uid="{00000000-0005-0000-0000-000040010000}"/>
    <cellStyle name="20% - Énfasis3 3 12 2" xfId="322" xr:uid="{00000000-0005-0000-0000-000041010000}"/>
    <cellStyle name="20% - Énfasis3 3 12 2 2" xfId="323" xr:uid="{00000000-0005-0000-0000-000042010000}"/>
    <cellStyle name="20% - Énfasis3 3 12 3" xfId="324" xr:uid="{00000000-0005-0000-0000-000043010000}"/>
    <cellStyle name="20% - Énfasis3 3 13" xfId="325" xr:uid="{00000000-0005-0000-0000-000044010000}"/>
    <cellStyle name="20% - Énfasis3 3 13 2" xfId="326" xr:uid="{00000000-0005-0000-0000-000045010000}"/>
    <cellStyle name="20% - Énfasis3 3 13 2 2" xfId="327" xr:uid="{00000000-0005-0000-0000-000046010000}"/>
    <cellStyle name="20% - Énfasis3 3 13 3" xfId="328" xr:uid="{00000000-0005-0000-0000-000047010000}"/>
    <cellStyle name="20% - Énfasis3 3 14" xfId="329" xr:uid="{00000000-0005-0000-0000-000048010000}"/>
    <cellStyle name="20% - Énfasis3 3 14 2" xfId="330" xr:uid="{00000000-0005-0000-0000-000049010000}"/>
    <cellStyle name="20% - Énfasis3 3 15" xfId="331" xr:uid="{00000000-0005-0000-0000-00004A010000}"/>
    <cellStyle name="20% - Énfasis3 3 2" xfId="332" xr:uid="{00000000-0005-0000-0000-00004B010000}"/>
    <cellStyle name="20% - Énfasis3 3 2 2" xfId="333" xr:uid="{00000000-0005-0000-0000-00004C010000}"/>
    <cellStyle name="20% - Énfasis3 3 2 2 2" xfId="334" xr:uid="{00000000-0005-0000-0000-00004D010000}"/>
    <cellStyle name="20% - Énfasis3 3 2 2 2 2" xfId="335" xr:uid="{00000000-0005-0000-0000-00004E010000}"/>
    <cellStyle name="20% - Énfasis3 3 2 2 3" xfId="336" xr:uid="{00000000-0005-0000-0000-00004F010000}"/>
    <cellStyle name="20% - Énfasis3 3 2 3" xfId="337" xr:uid="{00000000-0005-0000-0000-000050010000}"/>
    <cellStyle name="20% - Énfasis3 3 2 3 2" xfId="338" xr:uid="{00000000-0005-0000-0000-000051010000}"/>
    <cellStyle name="20% - Énfasis3 3 2 4" xfId="339" xr:uid="{00000000-0005-0000-0000-000052010000}"/>
    <cellStyle name="20% - Énfasis3 3 3" xfId="340" xr:uid="{00000000-0005-0000-0000-000053010000}"/>
    <cellStyle name="20% - Énfasis3 3 3 2" xfId="341" xr:uid="{00000000-0005-0000-0000-000054010000}"/>
    <cellStyle name="20% - Énfasis3 3 3 2 2" xfId="342" xr:uid="{00000000-0005-0000-0000-000055010000}"/>
    <cellStyle name="20% - Énfasis3 3 3 2 2 2" xfId="343" xr:uid="{00000000-0005-0000-0000-000056010000}"/>
    <cellStyle name="20% - Énfasis3 3 3 2 3" xfId="344" xr:uid="{00000000-0005-0000-0000-000057010000}"/>
    <cellStyle name="20% - Énfasis3 3 3 3" xfId="345" xr:uid="{00000000-0005-0000-0000-000058010000}"/>
    <cellStyle name="20% - Énfasis3 3 3 3 2" xfId="346" xr:uid="{00000000-0005-0000-0000-000059010000}"/>
    <cellStyle name="20% - Énfasis3 3 3 4" xfId="347" xr:uid="{00000000-0005-0000-0000-00005A010000}"/>
    <cellStyle name="20% - Énfasis3 3 4" xfId="348" xr:uid="{00000000-0005-0000-0000-00005B010000}"/>
    <cellStyle name="20% - Énfasis3 3 4 2" xfId="349" xr:uid="{00000000-0005-0000-0000-00005C010000}"/>
    <cellStyle name="20% - Énfasis3 3 4 2 2" xfId="350" xr:uid="{00000000-0005-0000-0000-00005D010000}"/>
    <cellStyle name="20% - Énfasis3 3 4 3" xfId="351" xr:uid="{00000000-0005-0000-0000-00005E010000}"/>
    <cellStyle name="20% - Énfasis3 3 5" xfId="352" xr:uid="{00000000-0005-0000-0000-00005F010000}"/>
    <cellStyle name="20% - Énfasis3 3 5 2" xfId="353" xr:uid="{00000000-0005-0000-0000-000060010000}"/>
    <cellStyle name="20% - Énfasis3 3 5 2 2" xfId="354" xr:uid="{00000000-0005-0000-0000-000061010000}"/>
    <cellStyle name="20% - Énfasis3 3 5 3" xfId="355" xr:uid="{00000000-0005-0000-0000-000062010000}"/>
    <cellStyle name="20% - Énfasis3 3 6" xfId="356" xr:uid="{00000000-0005-0000-0000-000063010000}"/>
    <cellStyle name="20% - Énfasis3 3 6 2" xfId="357" xr:uid="{00000000-0005-0000-0000-000064010000}"/>
    <cellStyle name="20% - Énfasis3 3 6 2 2" xfId="358" xr:uid="{00000000-0005-0000-0000-000065010000}"/>
    <cellStyle name="20% - Énfasis3 3 6 3" xfId="359" xr:uid="{00000000-0005-0000-0000-000066010000}"/>
    <cellStyle name="20% - Énfasis3 3 7" xfId="360" xr:uid="{00000000-0005-0000-0000-000067010000}"/>
    <cellStyle name="20% - Énfasis3 3 7 2" xfId="361" xr:uid="{00000000-0005-0000-0000-000068010000}"/>
    <cellStyle name="20% - Énfasis3 3 7 2 2" xfId="362" xr:uid="{00000000-0005-0000-0000-000069010000}"/>
    <cellStyle name="20% - Énfasis3 3 7 3" xfId="363" xr:uid="{00000000-0005-0000-0000-00006A010000}"/>
    <cellStyle name="20% - Énfasis3 3 8" xfId="364" xr:uid="{00000000-0005-0000-0000-00006B010000}"/>
    <cellStyle name="20% - Énfasis3 3 8 2" xfId="365" xr:uid="{00000000-0005-0000-0000-00006C010000}"/>
    <cellStyle name="20% - Énfasis3 3 8 2 2" xfId="366" xr:uid="{00000000-0005-0000-0000-00006D010000}"/>
    <cellStyle name="20% - Énfasis3 3 8 3" xfId="367" xr:uid="{00000000-0005-0000-0000-00006E010000}"/>
    <cellStyle name="20% - Énfasis3 3 9" xfId="368" xr:uid="{00000000-0005-0000-0000-00006F010000}"/>
    <cellStyle name="20% - Énfasis3 3 9 2" xfId="369" xr:uid="{00000000-0005-0000-0000-000070010000}"/>
    <cellStyle name="20% - Énfasis3 3 9 2 2" xfId="370" xr:uid="{00000000-0005-0000-0000-000071010000}"/>
    <cellStyle name="20% - Énfasis3 3 9 3" xfId="371" xr:uid="{00000000-0005-0000-0000-000072010000}"/>
    <cellStyle name="20% - Énfasis3 3_Hoja1" xfId="372" xr:uid="{00000000-0005-0000-0000-000073010000}"/>
    <cellStyle name="20% - Énfasis4 2" xfId="373" xr:uid="{00000000-0005-0000-0000-000074010000}"/>
    <cellStyle name="20% - Énfasis4 2 10" xfId="374" xr:uid="{00000000-0005-0000-0000-000075010000}"/>
    <cellStyle name="20% - Énfasis4 2 10 2" xfId="375" xr:uid="{00000000-0005-0000-0000-000076010000}"/>
    <cellStyle name="20% - Énfasis4 2 10 2 2" xfId="376" xr:uid="{00000000-0005-0000-0000-000077010000}"/>
    <cellStyle name="20% - Énfasis4 2 10 3" xfId="377" xr:uid="{00000000-0005-0000-0000-000078010000}"/>
    <cellStyle name="20% - Énfasis4 2 11" xfId="378" xr:uid="{00000000-0005-0000-0000-000079010000}"/>
    <cellStyle name="20% - Énfasis4 2 11 2" xfId="379" xr:uid="{00000000-0005-0000-0000-00007A010000}"/>
    <cellStyle name="20% - Énfasis4 2 11 2 2" xfId="380" xr:uid="{00000000-0005-0000-0000-00007B010000}"/>
    <cellStyle name="20% - Énfasis4 2 11 3" xfId="381" xr:uid="{00000000-0005-0000-0000-00007C010000}"/>
    <cellStyle name="20% - Énfasis4 2 12" xfId="382" xr:uid="{00000000-0005-0000-0000-00007D010000}"/>
    <cellStyle name="20% - Énfasis4 2 12 2" xfId="383" xr:uid="{00000000-0005-0000-0000-00007E010000}"/>
    <cellStyle name="20% - Énfasis4 2 12 2 2" xfId="384" xr:uid="{00000000-0005-0000-0000-00007F010000}"/>
    <cellStyle name="20% - Énfasis4 2 12 3" xfId="385" xr:uid="{00000000-0005-0000-0000-000080010000}"/>
    <cellStyle name="20% - Énfasis4 2 13" xfId="386" xr:uid="{00000000-0005-0000-0000-000081010000}"/>
    <cellStyle name="20% - Énfasis4 2 13 2" xfId="387" xr:uid="{00000000-0005-0000-0000-000082010000}"/>
    <cellStyle name="20% - Énfasis4 2 13 2 2" xfId="388" xr:uid="{00000000-0005-0000-0000-000083010000}"/>
    <cellStyle name="20% - Énfasis4 2 13 3" xfId="389" xr:uid="{00000000-0005-0000-0000-000084010000}"/>
    <cellStyle name="20% - Énfasis4 2 14" xfId="390" xr:uid="{00000000-0005-0000-0000-000085010000}"/>
    <cellStyle name="20% - Énfasis4 2 14 2" xfId="391" xr:uid="{00000000-0005-0000-0000-000086010000}"/>
    <cellStyle name="20% - Énfasis4 2 15" xfId="392" xr:uid="{00000000-0005-0000-0000-000087010000}"/>
    <cellStyle name="20% - Énfasis4 2 2" xfId="393" xr:uid="{00000000-0005-0000-0000-000088010000}"/>
    <cellStyle name="20% - Énfasis4 2 2 2" xfId="394" xr:uid="{00000000-0005-0000-0000-000089010000}"/>
    <cellStyle name="20% - Énfasis4 2 2 2 2" xfId="395" xr:uid="{00000000-0005-0000-0000-00008A010000}"/>
    <cellStyle name="20% - Énfasis4 2 2 2 2 2" xfId="396" xr:uid="{00000000-0005-0000-0000-00008B010000}"/>
    <cellStyle name="20% - Énfasis4 2 2 2 3" xfId="397" xr:uid="{00000000-0005-0000-0000-00008C010000}"/>
    <cellStyle name="20% - Énfasis4 2 2 3" xfId="398" xr:uid="{00000000-0005-0000-0000-00008D010000}"/>
    <cellStyle name="20% - Énfasis4 2 2 3 2" xfId="399" xr:uid="{00000000-0005-0000-0000-00008E010000}"/>
    <cellStyle name="20% - Énfasis4 2 2 4" xfId="400" xr:uid="{00000000-0005-0000-0000-00008F010000}"/>
    <cellStyle name="20% - Énfasis4 2 3" xfId="401" xr:uid="{00000000-0005-0000-0000-000090010000}"/>
    <cellStyle name="20% - Énfasis4 2 3 2" xfId="402" xr:uid="{00000000-0005-0000-0000-000091010000}"/>
    <cellStyle name="20% - Énfasis4 2 3 2 2" xfId="403" xr:uid="{00000000-0005-0000-0000-000092010000}"/>
    <cellStyle name="20% - Énfasis4 2 3 2 2 2" xfId="404" xr:uid="{00000000-0005-0000-0000-000093010000}"/>
    <cellStyle name="20% - Énfasis4 2 3 2 3" xfId="405" xr:uid="{00000000-0005-0000-0000-000094010000}"/>
    <cellStyle name="20% - Énfasis4 2 3 3" xfId="406" xr:uid="{00000000-0005-0000-0000-000095010000}"/>
    <cellStyle name="20% - Énfasis4 2 3 3 2" xfId="407" xr:uid="{00000000-0005-0000-0000-000096010000}"/>
    <cellStyle name="20% - Énfasis4 2 3 4" xfId="408" xr:uid="{00000000-0005-0000-0000-000097010000}"/>
    <cellStyle name="20% - Énfasis4 2 4" xfId="409" xr:uid="{00000000-0005-0000-0000-000098010000}"/>
    <cellStyle name="20% - Énfasis4 2 4 2" xfId="410" xr:uid="{00000000-0005-0000-0000-000099010000}"/>
    <cellStyle name="20% - Énfasis4 2 4 2 2" xfId="411" xr:uid="{00000000-0005-0000-0000-00009A010000}"/>
    <cellStyle name="20% - Énfasis4 2 4 3" xfId="412" xr:uid="{00000000-0005-0000-0000-00009B010000}"/>
    <cellStyle name="20% - Énfasis4 2 5" xfId="413" xr:uid="{00000000-0005-0000-0000-00009C010000}"/>
    <cellStyle name="20% - Énfasis4 2 5 2" xfId="414" xr:uid="{00000000-0005-0000-0000-00009D010000}"/>
    <cellStyle name="20% - Énfasis4 2 5 2 2" xfId="415" xr:uid="{00000000-0005-0000-0000-00009E010000}"/>
    <cellStyle name="20% - Énfasis4 2 5 3" xfId="416" xr:uid="{00000000-0005-0000-0000-00009F010000}"/>
    <cellStyle name="20% - Énfasis4 2 6" xfId="417" xr:uid="{00000000-0005-0000-0000-0000A0010000}"/>
    <cellStyle name="20% - Énfasis4 2 6 2" xfId="418" xr:uid="{00000000-0005-0000-0000-0000A1010000}"/>
    <cellStyle name="20% - Énfasis4 2 6 2 2" xfId="419" xr:uid="{00000000-0005-0000-0000-0000A2010000}"/>
    <cellStyle name="20% - Énfasis4 2 6 3" xfId="420" xr:uid="{00000000-0005-0000-0000-0000A3010000}"/>
    <cellStyle name="20% - Énfasis4 2 7" xfId="421" xr:uid="{00000000-0005-0000-0000-0000A4010000}"/>
    <cellStyle name="20% - Énfasis4 2 7 2" xfId="422" xr:uid="{00000000-0005-0000-0000-0000A5010000}"/>
    <cellStyle name="20% - Énfasis4 2 7 2 2" xfId="423" xr:uid="{00000000-0005-0000-0000-0000A6010000}"/>
    <cellStyle name="20% - Énfasis4 2 7 3" xfId="424" xr:uid="{00000000-0005-0000-0000-0000A7010000}"/>
    <cellStyle name="20% - Énfasis4 2 8" xfId="425" xr:uid="{00000000-0005-0000-0000-0000A8010000}"/>
    <cellStyle name="20% - Énfasis4 2 8 2" xfId="426" xr:uid="{00000000-0005-0000-0000-0000A9010000}"/>
    <cellStyle name="20% - Énfasis4 2 8 2 2" xfId="427" xr:uid="{00000000-0005-0000-0000-0000AA010000}"/>
    <cellStyle name="20% - Énfasis4 2 8 3" xfId="428" xr:uid="{00000000-0005-0000-0000-0000AB010000}"/>
    <cellStyle name="20% - Énfasis4 2 9" xfId="429" xr:uid="{00000000-0005-0000-0000-0000AC010000}"/>
    <cellStyle name="20% - Énfasis4 2 9 2" xfId="430" xr:uid="{00000000-0005-0000-0000-0000AD010000}"/>
    <cellStyle name="20% - Énfasis4 2 9 2 2" xfId="431" xr:uid="{00000000-0005-0000-0000-0000AE010000}"/>
    <cellStyle name="20% - Énfasis4 2 9 3" xfId="432" xr:uid="{00000000-0005-0000-0000-0000AF010000}"/>
    <cellStyle name="20% - Énfasis4 2_29-033-POSICION-INSTITUCIONAL" xfId="433" xr:uid="{00000000-0005-0000-0000-0000B0010000}"/>
    <cellStyle name="20% - Énfasis4 3" xfId="434" xr:uid="{00000000-0005-0000-0000-0000B1010000}"/>
    <cellStyle name="20% - Énfasis4 3 10" xfId="435" xr:uid="{00000000-0005-0000-0000-0000B2010000}"/>
    <cellStyle name="20% - Énfasis4 3 10 2" xfId="436" xr:uid="{00000000-0005-0000-0000-0000B3010000}"/>
    <cellStyle name="20% - Énfasis4 3 10 2 2" xfId="437" xr:uid="{00000000-0005-0000-0000-0000B4010000}"/>
    <cellStyle name="20% - Énfasis4 3 10 3" xfId="438" xr:uid="{00000000-0005-0000-0000-0000B5010000}"/>
    <cellStyle name="20% - Énfasis4 3 11" xfId="439" xr:uid="{00000000-0005-0000-0000-0000B6010000}"/>
    <cellStyle name="20% - Énfasis4 3 11 2" xfId="440" xr:uid="{00000000-0005-0000-0000-0000B7010000}"/>
    <cellStyle name="20% - Énfasis4 3 11 2 2" xfId="441" xr:uid="{00000000-0005-0000-0000-0000B8010000}"/>
    <cellStyle name="20% - Énfasis4 3 11 3" xfId="442" xr:uid="{00000000-0005-0000-0000-0000B9010000}"/>
    <cellStyle name="20% - Énfasis4 3 12" xfId="443" xr:uid="{00000000-0005-0000-0000-0000BA010000}"/>
    <cellStyle name="20% - Énfasis4 3 12 2" xfId="444" xr:uid="{00000000-0005-0000-0000-0000BB010000}"/>
    <cellStyle name="20% - Énfasis4 3 12 2 2" xfId="445" xr:uid="{00000000-0005-0000-0000-0000BC010000}"/>
    <cellStyle name="20% - Énfasis4 3 12 3" xfId="446" xr:uid="{00000000-0005-0000-0000-0000BD010000}"/>
    <cellStyle name="20% - Énfasis4 3 13" xfId="447" xr:uid="{00000000-0005-0000-0000-0000BE010000}"/>
    <cellStyle name="20% - Énfasis4 3 13 2" xfId="448" xr:uid="{00000000-0005-0000-0000-0000BF010000}"/>
    <cellStyle name="20% - Énfasis4 3 13 2 2" xfId="449" xr:uid="{00000000-0005-0000-0000-0000C0010000}"/>
    <cellStyle name="20% - Énfasis4 3 13 3" xfId="450" xr:uid="{00000000-0005-0000-0000-0000C1010000}"/>
    <cellStyle name="20% - Énfasis4 3 14" xfId="451" xr:uid="{00000000-0005-0000-0000-0000C2010000}"/>
    <cellStyle name="20% - Énfasis4 3 14 2" xfId="452" xr:uid="{00000000-0005-0000-0000-0000C3010000}"/>
    <cellStyle name="20% - Énfasis4 3 15" xfId="453" xr:uid="{00000000-0005-0000-0000-0000C4010000}"/>
    <cellStyle name="20% - Énfasis4 3 2" xfId="454" xr:uid="{00000000-0005-0000-0000-0000C5010000}"/>
    <cellStyle name="20% - Énfasis4 3 2 2" xfId="455" xr:uid="{00000000-0005-0000-0000-0000C6010000}"/>
    <cellStyle name="20% - Énfasis4 3 2 2 2" xfId="456" xr:uid="{00000000-0005-0000-0000-0000C7010000}"/>
    <cellStyle name="20% - Énfasis4 3 2 2 2 2" xfId="457" xr:uid="{00000000-0005-0000-0000-0000C8010000}"/>
    <cellStyle name="20% - Énfasis4 3 2 2 3" xfId="458" xr:uid="{00000000-0005-0000-0000-0000C9010000}"/>
    <cellStyle name="20% - Énfasis4 3 2 3" xfId="459" xr:uid="{00000000-0005-0000-0000-0000CA010000}"/>
    <cellStyle name="20% - Énfasis4 3 2 3 2" xfId="460" xr:uid="{00000000-0005-0000-0000-0000CB010000}"/>
    <cellStyle name="20% - Énfasis4 3 2 4" xfId="461" xr:uid="{00000000-0005-0000-0000-0000CC010000}"/>
    <cellStyle name="20% - Énfasis4 3 3" xfId="462" xr:uid="{00000000-0005-0000-0000-0000CD010000}"/>
    <cellStyle name="20% - Énfasis4 3 3 2" xfId="463" xr:uid="{00000000-0005-0000-0000-0000CE010000}"/>
    <cellStyle name="20% - Énfasis4 3 3 2 2" xfId="464" xr:uid="{00000000-0005-0000-0000-0000CF010000}"/>
    <cellStyle name="20% - Énfasis4 3 3 2 2 2" xfId="465" xr:uid="{00000000-0005-0000-0000-0000D0010000}"/>
    <cellStyle name="20% - Énfasis4 3 3 2 3" xfId="466" xr:uid="{00000000-0005-0000-0000-0000D1010000}"/>
    <cellStyle name="20% - Énfasis4 3 3 3" xfId="467" xr:uid="{00000000-0005-0000-0000-0000D2010000}"/>
    <cellStyle name="20% - Énfasis4 3 3 3 2" xfId="468" xr:uid="{00000000-0005-0000-0000-0000D3010000}"/>
    <cellStyle name="20% - Énfasis4 3 3 4" xfId="469" xr:uid="{00000000-0005-0000-0000-0000D4010000}"/>
    <cellStyle name="20% - Énfasis4 3 4" xfId="470" xr:uid="{00000000-0005-0000-0000-0000D5010000}"/>
    <cellStyle name="20% - Énfasis4 3 4 2" xfId="471" xr:uid="{00000000-0005-0000-0000-0000D6010000}"/>
    <cellStyle name="20% - Énfasis4 3 4 2 2" xfId="472" xr:uid="{00000000-0005-0000-0000-0000D7010000}"/>
    <cellStyle name="20% - Énfasis4 3 4 3" xfId="473" xr:uid="{00000000-0005-0000-0000-0000D8010000}"/>
    <cellStyle name="20% - Énfasis4 3 5" xfId="474" xr:uid="{00000000-0005-0000-0000-0000D9010000}"/>
    <cellStyle name="20% - Énfasis4 3 5 2" xfId="475" xr:uid="{00000000-0005-0000-0000-0000DA010000}"/>
    <cellStyle name="20% - Énfasis4 3 5 2 2" xfId="476" xr:uid="{00000000-0005-0000-0000-0000DB010000}"/>
    <cellStyle name="20% - Énfasis4 3 5 3" xfId="477" xr:uid="{00000000-0005-0000-0000-0000DC010000}"/>
    <cellStyle name="20% - Énfasis4 3 6" xfId="478" xr:uid="{00000000-0005-0000-0000-0000DD010000}"/>
    <cellStyle name="20% - Énfasis4 3 6 2" xfId="479" xr:uid="{00000000-0005-0000-0000-0000DE010000}"/>
    <cellStyle name="20% - Énfasis4 3 6 2 2" xfId="480" xr:uid="{00000000-0005-0000-0000-0000DF010000}"/>
    <cellStyle name="20% - Énfasis4 3 6 3" xfId="481" xr:uid="{00000000-0005-0000-0000-0000E0010000}"/>
    <cellStyle name="20% - Énfasis4 3 7" xfId="482" xr:uid="{00000000-0005-0000-0000-0000E1010000}"/>
    <cellStyle name="20% - Énfasis4 3 7 2" xfId="483" xr:uid="{00000000-0005-0000-0000-0000E2010000}"/>
    <cellStyle name="20% - Énfasis4 3 7 2 2" xfId="484" xr:uid="{00000000-0005-0000-0000-0000E3010000}"/>
    <cellStyle name="20% - Énfasis4 3 7 3" xfId="485" xr:uid="{00000000-0005-0000-0000-0000E4010000}"/>
    <cellStyle name="20% - Énfasis4 3 8" xfId="486" xr:uid="{00000000-0005-0000-0000-0000E5010000}"/>
    <cellStyle name="20% - Énfasis4 3 8 2" xfId="487" xr:uid="{00000000-0005-0000-0000-0000E6010000}"/>
    <cellStyle name="20% - Énfasis4 3 8 2 2" xfId="488" xr:uid="{00000000-0005-0000-0000-0000E7010000}"/>
    <cellStyle name="20% - Énfasis4 3 8 3" xfId="489" xr:uid="{00000000-0005-0000-0000-0000E8010000}"/>
    <cellStyle name="20% - Énfasis4 3 9" xfId="490" xr:uid="{00000000-0005-0000-0000-0000E9010000}"/>
    <cellStyle name="20% - Énfasis4 3 9 2" xfId="491" xr:uid="{00000000-0005-0000-0000-0000EA010000}"/>
    <cellStyle name="20% - Énfasis4 3 9 2 2" xfId="492" xr:uid="{00000000-0005-0000-0000-0000EB010000}"/>
    <cellStyle name="20% - Énfasis4 3 9 3" xfId="493" xr:uid="{00000000-0005-0000-0000-0000EC010000}"/>
    <cellStyle name="20% - Énfasis4 3_Hoja1" xfId="494" xr:uid="{00000000-0005-0000-0000-0000ED010000}"/>
    <cellStyle name="20% - Énfasis5 2" xfId="495" xr:uid="{00000000-0005-0000-0000-0000EE010000}"/>
    <cellStyle name="20% - Énfasis5 2 10" xfId="496" xr:uid="{00000000-0005-0000-0000-0000EF010000}"/>
    <cellStyle name="20% - Énfasis5 2 10 2" xfId="497" xr:uid="{00000000-0005-0000-0000-0000F0010000}"/>
    <cellStyle name="20% - Énfasis5 2 10 2 2" xfId="498" xr:uid="{00000000-0005-0000-0000-0000F1010000}"/>
    <cellStyle name="20% - Énfasis5 2 10 3" xfId="499" xr:uid="{00000000-0005-0000-0000-0000F2010000}"/>
    <cellStyle name="20% - Énfasis5 2 11" xfId="500" xr:uid="{00000000-0005-0000-0000-0000F3010000}"/>
    <cellStyle name="20% - Énfasis5 2 11 2" xfId="501" xr:uid="{00000000-0005-0000-0000-0000F4010000}"/>
    <cellStyle name="20% - Énfasis5 2 11 2 2" xfId="502" xr:uid="{00000000-0005-0000-0000-0000F5010000}"/>
    <cellStyle name="20% - Énfasis5 2 11 3" xfId="503" xr:uid="{00000000-0005-0000-0000-0000F6010000}"/>
    <cellStyle name="20% - Énfasis5 2 12" xfId="504" xr:uid="{00000000-0005-0000-0000-0000F7010000}"/>
    <cellStyle name="20% - Énfasis5 2 12 2" xfId="505" xr:uid="{00000000-0005-0000-0000-0000F8010000}"/>
    <cellStyle name="20% - Énfasis5 2 12 2 2" xfId="506" xr:uid="{00000000-0005-0000-0000-0000F9010000}"/>
    <cellStyle name="20% - Énfasis5 2 12 3" xfId="507" xr:uid="{00000000-0005-0000-0000-0000FA010000}"/>
    <cellStyle name="20% - Énfasis5 2 13" xfId="508" xr:uid="{00000000-0005-0000-0000-0000FB010000}"/>
    <cellStyle name="20% - Énfasis5 2 13 2" xfId="509" xr:uid="{00000000-0005-0000-0000-0000FC010000}"/>
    <cellStyle name="20% - Énfasis5 2 13 2 2" xfId="510" xr:uid="{00000000-0005-0000-0000-0000FD010000}"/>
    <cellStyle name="20% - Énfasis5 2 13 3" xfId="511" xr:uid="{00000000-0005-0000-0000-0000FE010000}"/>
    <cellStyle name="20% - Énfasis5 2 14" xfId="512" xr:uid="{00000000-0005-0000-0000-0000FF010000}"/>
    <cellStyle name="20% - Énfasis5 2 14 2" xfId="513" xr:uid="{00000000-0005-0000-0000-000000020000}"/>
    <cellStyle name="20% - Énfasis5 2 15" xfId="514" xr:uid="{00000000-0005-0000-0000-000001020000}"/>
    <cellStyle name="20% - Énfasis5 2 2" xfId="515" xr:uid="{00000000-0005-0000-0000-000002020000}"/>
    <cellStyle name="20% - Énfasis5 2 2 2" xfId="516" xr:uid="{00000000-0005-0000-0000-000003020000}"/>
    <cellStyle name="20% - Énfasis5 2 2 2 2" xfId="517" xr:uid="{00000000-0005-0000-0000-000004020000}"/>
    <cellStyle name="20% - Énfasis5 2 2 2 2 2" xfId="518" xr:uid="{00000000-0005-0000-0000-000005020000}"/>
    <cellStyle name="20% - Énfasis5 2 2 2 3" xfId="519" xr:uid="{00000000-0005-0000-0000-000006020000}"/>
    <cellStyle name="20% - Énfasis5 2 2 3" xfId="520" xr:uid="{00000000-0005-0000-0000-000007020000}"/>
    <cellStyle name="20% - Énfasis5 2 2 3 2" xfId="521" xr:uid="{00000000-0005-0000-0000-000008020000}"/>
    <cellStyle name="20% - Énfasis5 2 2 4" xfId="522" xr:uid="{00000000-0005-0000-0000-000009020000}"/>
    <cellStyle name="20% - Énfasis5 2 3" xfId="523" xr:uid="{00000000-0005-0000-0000-00000A020000}"/>
    <cellStyle name="20% - Énfasis5 2 3 2" xfId="524" xr:uid="{00000000-0005-0000-0000-00000B020000}"/>
    <cellStyle name="20% - Énfasis5 2 3 2 2" xfId="525" xr:uid="{00000000-0005-0000-0000-00000C020000}"/>
    <cellStyle name="20% - Énfasis5 2 3 2 2 2" xfId="526" xr:uid="{00000000-0005-0000-0000-00000D020000}"/>
    <cellStyle name="20% - Énfasis5 2 3 2 3" xfId="527" xr:uid="{00000000-0005-0000-0000-00000E020000}"/>
    <cellStyle name="20% - Énfasis5 2 3 3" xfId="528" xr:uid="{00000000-0005-0000-0000-00000F020000}"/>
    <cellStyle name="20% - Énfasis5 2 3 3 2" xfId="529" xr:uid="{00000000-0005-0000-0000-000010020000}"/>
    <cellStyle name="20% - Énfasis5 2 3 4" xfId="530" xr:uid="{00000000-0005-0000-0000-000011020000}"/>
    <cellStyle name="20% - Énfasis5 2 4" xfId="531" xr:uid="{00000000-0005-0000-0000-000012020000}"/>
    <cellStyle name="20% - Énfasis5 2 4 2" xfId="532" xr:uid="{00000000-0005-0000-0000-000013020000}"/>
    <cellStyle name="20% - Énfasis5 2 4 2 2" xfId="533" xr:uid="{00000000-0005-0000-0000-000014020000}"/>
    <cellStyle name="20% - Énfasis5 2 4 3" xfId="534" xr:uid="{00000000-0005-0000-0000-000015020000}"/>
    <cellStyle name="20% - Énfasis5 2 5" xfId="535" xr:uid="{00000000-0005-0000-0000-000016020000}"/>
    <cellStyle name="20% - Énfasis5 2 5 2" xfId="536" xr:uid="{00000000-0005-0000-0000-000017020000}"/>
    <cellStyle name="20% - Énfasis5 2 5 2 2" xfId="537" xr:uid="{00000000-0005-0000-0000-000018020000}"/>
    <cellStyle name="20% - Énfasis5 2 5 3" xfId="538" xr:uid="{00000000-0005-0000-0000-000019020000}"/>
    <cellStyle name="20% - Énfasis5 2 6" xfId="539" xr:uid="{00000000-0005-0000-0000-00001A020000}"/>
    <cellStyle name="20% - Énfasis5 2 6 2" xfId="540" xr:uid="{00000000-0005-0000-0000-00001B020000}"/>
    <cellStyle name="20% - Énfasis5 2 6 2 2" xfId="541" xr:uid="{00000000-0005-0000-0000-00001C020000}"/>
    <cellStyle name="20% - Énfasis5 2 6 3" xfId="542" xr:uid="{00000000-0005-0000-0000-00001D020000}"/>
    <cellStyle name="20% - Énfasis5 2 7" xfId="543" xr:uid="{00000000-0005-0000-0000-00001E020000}"/>
    <cellStyle name="20% - Énfasis5 2 7 2" xfId="544" xr:uid="{00000000-0005-0000-0000-00001F020000}"/>
    <cellStyle name="20% - Énfasis5 2 7 2 2" xfId="545" xr:uid="{00000000-0005-0000-0000-000020020000}"/>
    <cellStyle name="20% - Énfasis5 2 7 3" xfId="546" xr:uid="{00000000-0005-0000-0000-000021020000}"/>
    <cellStyle name="20% - Énfasis5 2 8" xfId="547" xr:uid="{00000000-0005-0000-0000-000022020000}"/>
    <cellStyle name="20% - Énfasis5 2 8 2" xfId="548" xr:uid="{00000000-0005-0000-0000-000023020000}"/>
    <cellStyle name="20% - Énfasis5 2 8 2 2" xfId="549" xr:uid="{00000000-0005-0000-0000-000024020000}"/>
    <cellStyle name="20% - Énfasis5 2 8 3" xfId="550" xr:uid="{00000000-0005-0000-0000-000025020000}"/>
    <cellStyle name="20% - Énfasis5 2 9" xfId="551" xr:uid="{00000000-0005-0000-0000-000026020000}"/>
    <cellStyle name="20% - Énfasis5 2 9 2" xfId="552" xr:uid="{00000000-0005-0000-0000-000027020000}"/>
    <cellStyle name="20% - Énfasis5 2 9 2 2" xfId="553" xr:uid="{00000000-0005-0000-0000-000028020000}"/>
    <cellStyle name="20% - Énfasis5 2 9 3" xfId="554" xr:uid="{00000000-0005-0000-0000-000029020000}"/>
    <cellStyle name="20% - Énfasis5 2_29-033-POSICION-INSTITUCIONAL" xfId="555" xr:uid="{00000000-0005-0000-0000-00002A020000}"/>
    <cellStyle name="20% - Énfasis5 3" xfId="556" xr:uid="{00000000-0005-0000-0000-00002B020000}"/>
    <cellStyle name="20% - Énfasis5 3 10" xfId="557" xr:uid="{00000000-0005-0000-0000-00002C020000}"/>
    <cellStyle name="20% - Énfasis5 3 10 2" xfId="558" xr:uid="{00000000-0005-0000-0000-00002D020000}"/>
    <cellStyle name="20% - Énfasis5 3 10 2 2" xfId="559" xr:uid="{00000000-0005-0000-0000-00002E020000}"/>
    <cellStyle name="20% - Énfasis5 3 10 3" xfId="560" xr:uid="{00000000-0005-0000-0000-00002F020000}"/>
    <cellStyle name="20% - Énfasis5 3 11" xfId="561" xr:uid="{00000000-0005-0000-0000-000030020000}"/>
    <cellStyle name="20% - Énfasis5 3 11 2" xfId="562" xr:uid="{00000000-0005-0000-0000-000031020000}"/>
    <cellStyle name="20% - Énfasis5 3 11 2 2" xfId="563" xr:uid="{00000000-0005-0000-0000-000032020000}"/>
    <cellStyle name="20% - Énfasis5 3 11 3" xfId="564" xr:uid="{00000000-0005-0000-0000-000033020000}"/>
    <cellStyle name="20% - Énfasis5 3 12" xfId="565" xr:uid="{00000000-0005-0000-0000-000034020000}"/>
    <cellStyle name="20% - Énfasis5 3 12 2" xfId="566" xr:uid="{00000000-0005-0000-0000-000035020000}"/>
    <cellStyle name="20% - Énfasis5 3 12 2 2" xfId="567" xr:uid="{00000000-0005-0000-0000-000036020000}"/>
    <cellStyle name="20% - Énfasis5 3 12 3" xfId="568" xr:uid="{00000000-0005-0000-0000-000037020000}"/>
    <cellStyle name="20% - Énfasis5 3 13" xfId="569" xr:uid="{00000000-0005-0000-0000-000038020000}"/>
    <cellStyle name="20% - Énfasis5 3 13 2" xfId="570" xr:uid="{00000000-0005-0000-0000-000039020000}"/>
    <cellStyle name="20% - Énfasis5 3 13 2 2" xfId="571" xr:uid="{00000000-0005-0000-0000-00003A020000}"/>
    <cellStyle name="20% - Énfasis5 3 13 3" xfId="572" xr:uid="{00000000-0005-0000-0000-00003B020000}"/>
    <cellStyle name="20% - Énfasis5 3 14" xfId="573" xr:uid="{00000000-0005-0000-0000-00003C020000}"/>
    <cellStyle name="20% - Énfasis5 3 14 2" xfId="574" xr:uid="{00000000-0005-0000-0000-00003D020000}"/>
    <cellStyle name="20% - Énfasis5 3 15" xfId="575" xr:uid="{00000000-0005-0000-0000-00003E020000}"/>
    <cellStyle name="20% - Énfasis5 3 2" xfId="576" xr:uid="{00000000-0005-0000-0000-00003F020000}"/>
    <cellStyle name="20% - Énfasis5 3 2 2" xfId="577" xr:uid="{00000000-0005-0000-0000-000040020000}"/>
    <cellStyle name="20% - Énfasis5 3 2 2 2" xfId="578" xr:uid="{00000000-0005-0000-0000-000041020000}"/>
    <cellStyle name="20% - Énfasis5 3 2 2 2 2" xfId="579" xr:uid="{00000000-0005-0000-0000-000042020000}"/>
    <cellStyle name="20% - Énfasis5 3 2 2 3" xfId="580" xr:uid="{00000000-0005-0000-0000-000043020000}"/>
    <cellStyle name="20% - Énfasis5 3 2 3" xfId="581" xr:uid="{00000000-0005-0000-0000-000044020000}"/>
    <cellStyle name="20% - Énfasis5 3 2 3 2" xfId="582" xr:uid="{00000000-0005-0000-0000-000045020000}"/>
    <cellStyle name="20% - Énfasis5 3 2 4" xfId="583" xr:uid="{00000000-0005-0000-0000-000046020000}"/>
    <cellStyle name="20% - Énfasis5 3 3" xfId="584" xr:uid="{00000000-0005-0000-0000-000047020000}"/>
    <cellStyle name="20% - Énfasis5 3 3 2" xfId="585" xr:uid="{00000000-0005-0000-0000-000048020000}"/>
    <cellStyle name="20% - Énfasis5 3 3 2 2" xfId="586" xr:uid="{00000000-0005-0000-0000-000049020000}"/>
    <cellStyle name="20% - Énfasis5 3 3 2 2 2" xfId="587" xr:uid="{00000000-0005-0000-0000-00004A020000}"/>
    <cellStyle name="20% - Énfasis5 3 3 2 3" xfId="588" xr:uid="{00000000-0005-0000-0000-00004B020000}"/>
    <cellStyle name="20% - Énfasis5 3 3 3" xfId="589" xr:uid="{00000000-0005-0000-0000-00004C020000}"/>
    <cellStyle name="20% - Énfasis5 3 3 3 2" xfId="590" xr:uid="{00000000-0005-0000-0000-00004D020000}"/>
    <cellStyle name="20% - Énfasis5 3 3 4" xfId="591" xr:uid="{00000000-0005-0000-0000-00004E020000}"/>
    <cellStyle name="20% - Énfasis5 3 4" xfId="592" xr:uid="{00000000-0005-0000-0000-00004F020000}"/>
    <cellStyle name="20% - Énfasis5 3 4 2" xfId="593" xr:uid="{00000000-0005-0000-0000-000050020000}"/>
    <cellStyle name="20% - Énfasis5 3 4 2 2" xfId="594" xr:uid="{00000000-0005-0000-0000-000051020000}"/>
    <cellStyle name="20% - Énfasis5 3 4 3" xfId="595" xr:uid="{00000000-0005-0000-0000-000052020000}"/>
    <cellStyle name="20% - Énfasis5 3 5" xfId="596" xr:uid="{00000000-0005-0000-0000-000053020000}"/>
    <cellStyle name="20% - Énfasis5 3 5 2" xfId="597" xr:uid="{00000000-0005-0000-0000-000054020000}"/>
    <cellStyle name="20% - Énfasis5 3 5 2 2" xfId="598" xr:uid="{00000000-0005-0000-0000-000055020000}"/>
    <cellStyle name="20% - Énfasis5 3 5 3" xfId="599" xr:uid="{00000000-0005-0000-0000-000056020000}"/>
    <cellStyle name="20% - Énfasis5 3 6" xfId="600" xr:uid="{00000000-0005-0000-0000-000057020000}"/>
    <cellStyle name="20% - Énfasis5 3 6 2" xfId="601" xr:uid="{00000000-0005-0000-0000-000058020000}"/>
    <cellStyle name="20% - Énfasis5 3 6 2 2" xfId="602" xr:uid="{00000000-0005-0000-0000-000059020000}"/>
    <cellStyle name="20% - Énfasis5 3 6 3" xfId="603" xr:uid="{00000000-0005-0000-0000-00005A020000}"/>
    <cellStyle name="20% - Énfasis5 3 7" xfId="604" xr:uid="{00000000-0005-0000-0000-00005B020000}"/>
    <cellStyle name="20% - Énfasis5 3 7 2" xfId="605" xr:uid="{00000000-0005-0000-0000-00005C020000}"/>
    <cellStyle name="20% - Énfasis5 3 7 2 2" xfId="606" xr:uid="{00000000-0005-0000-0000-00005D020000}"/>
    <cellStyle name="20% - Énfasis5 3 7 3" xfId="607" xr:uid="{00000000-0005-0000-0000-00005E020000}"/>
    <cellStyle name="20% - Énfasis5 3 8" xfId="608" xr:uid="{00000000-0005-0000-0000-00005F020000}"/>
    <cellStyle name="20% - Énfasis5 3 8 2" xfId="609" xr:uid="{00000000-0005-0000-0000-000060020000}"/>
    <cellStyle name="20% - Énfasis5 3 8 2 2" xfId="610" xr:uid="{00000000-0005-0000-0000-000061020000}"/>
    <cellStyle name="20% - Énfasis5 3 8 3" xfId="611" xr:uid="{00000000-0005-0000-0000-000062020000}"/>
    <cellStyle name="20% - Énfasis5 3 9" xfId="612" xr:uid="{00000000-0005-0000-0000-000063020000}"/>
    <cellStyle name="20% - Énfasis5 3 9 2" xfId="613" xr:uid="{00000000-0005-0000-0000-000064020000}"/>
    <cellStyle name="20% - Énfasis5 3 9 2 2" xfId="614" xr:uid="{00000000-0005-0000-0000-000065020000}"/>
    <cellStyle name="20% - Énfasis5 3 9 3" xfId="615" xr:uid="{00000000-0005-0000-0000-000066020000}"/>
    <cellStyle name="20% - Énfasis5 3_Hoja1" xfId="616" xr:uid="{00000000-0005-0000-0000-000067020000}"/>
    <cellStyle name="20% - Énfasis6 2" xfId="617" xr:uid="{00000000-0005-0000-0000-000068020000}"/>
    <cellStyle name="20% - Énfasis6 2 10" xfId="618" xr:uid="{00000000-0005-0000-0000-000069020000}"/>
    <cellStyle name="20% - Énfasis6 2 10 2" xfId="619" xr:uid="{00000000-0005-0000-0000-00006A020000}"/>
    <cellStyle name="20% - Énfasis6 2 10 2 2" xfId="620" xr:uid="{00000000-0005-0000-0000-00006B020000}"/>
    <cellStyle name="20% - Énfasis6 2 10 3" xfId="621" xr:uid="{00000000-0005-0000-0000-00006C020000}"/>
    <cellStyle name="20% - Énfasis6 2 11" xfId="622" xr:uid="{00000000-0005-0000-0000-00006D020000}"/>
    <cellStyle name="20% - Énfasis6 2 11 2" xfId="623" xr:uid="{00000000-0005-0000-0000-00006E020000}"/>
    <cellStyle name="20% - Énfasis6 2 11 2 2" xfId="624" xr:uid="{00000000-0005-0000-0000-00006F020000}"/>
    <cellStyle name="20% - Énfasis6 2 11 3" xfId="625" xr:uid="{00000000-0005-0000-0000-000070020000}"/>
    <cellStyle name="20% - Énfasis6 2 12" xfId="626" xr:uid="{00000000-0005-0000-0000-000071020000}"/>
    <cellStyle name="20% - Énfasis6 2 12 2" xfId="627" xr:uid="{00000000-0005-0000-0000-000072020000}"/>
    <cellStyle name="20% - Énfasis6 2 12 2 2" xfId="628" xr:uid="{00000000-0005-0000-0000-000073020000}"/>
    <cellStyle name="20% - Énfasis6 2 12 3" xfId="629" xr:uid="{00000000-0005-0000-0000-000074020000}"/>
    <cellStyle name="20% - Énfasis6 2 13" xfId="630" xr:uid="{00000000-0005-0000-0000-000075020000}"/>
    <cellStyle name="20% - Énfasis6 2 13 2" xfId="631" xr:uid="{00000000-0005-0000-0000-000076020000}"/>
    <cellStyle name="20% - Énfasis6 2 13 2 2" xfId="632" xr:uid="{00000000-0005-0000-0000-000077020000}"/>
    <cellStyle name="20% - Énfasis6 2 13 3" xfId="633" xr:uid="{00000000-0005-0000-0000-000078020000}"/>
    <cellStyle name="20% - Énfasis6 2 14" xfId="634" xr:uid="{00000000-0005-0000-0000-000079020000}"/>
    <cellStyle name="20% - Énfasis6 2 14 2" xfId="635" xr:uid="{00000000-0005-0000-0000-00007A020000}"/>
    <cellStyle name="20% - Énfasis6 2 15" xfId="636" xr:uid="{00000000-0005-0000-0000-00007B020000}"/>
    <cellStyle name="20% - Énfasis6 2 2" xfId="637" xr:uid="{00000000-0005-0000-0000-00007C020000}"/>
    <cellStyle name="20% - Énfasis6 2 2 2" xfId="638" xr:uid="{00000000-0005-0000-0000-00007D020000}"/>
    <cellStyle name="20% - Énfasis6 2 2 2 2" xfId="639" xr:uid="{00000000-0005-0000-0000-00007E020000}"/>
    <cellStyle name="20% - Énfasis6 2 2 2 2 2" xfId="640" xr:uid="{00000000-0005-0000-0000-00007F020000}"/>
    <cellStyle name="20% - Énfasis6 2 2 2 3" xfId="641" xr:uid="{00000000-0005-0000-0000-000080020000}"/>
    <cellStyle name="20% - Énfasis6 2 2 3" xfId="642" xr:uid="{00000000-0005-0000-0000-000081020000}"/>
    <cellStyle name="20% - Énfasis6 2 2 3 2" xfId="643" xr:uid="{00000000-0005-0000-0000-000082020000}"/>
    <cellStyle name="20% - Énfasis6 2 2 4" xfId="644" xr:uid="{00000000-0005-0000-0000-000083020000}"/>
    <cellStyle name="20% - Énfasis6 2 3" xfId="645" xr:uid="{00000000-0005-0000-0000-000084020000}"/>
    <cellStyle name="20% - Énfasis6 2 3 2" xfId="646" xr:uid="{00000000-0005-0000-0000-000085020000}"/>
    <cellStyle name="20% - Énfasis6 2 3 2 2" xfId="647" xr:uid="{00000000-0005-0000-0000-000086020000}"/>
    <cellStyle name="20% - Énfasis6 2 3 2 2 2" xfId="648" xr:uid="{00000000-0005-0000-0000-000087020000}"/>
    <cellStyle name="20% - Énfasis6 2 3 2 3" xfId="649" xr:uid="{00000000-0005-0000-0000-000088020000}"/>
    <cellStyle name="20% - Énfasis6 2 3 3" xfId="650" xr:uid="{00000000-0005-0000-0000-000089020000}"/>
    <cellStyle name="20% - Énfasis6 2 3 3 2" xfId="651" xr:uid="{00000000-0005-0000-0000-00008A020000}"/>
    <cellStyle name="20% - Énfasis6 2 3 4" xfId="652" xr:uid="{00000000-0005-0000-0000-00008B020000}"/>
    <cellStyle name="20% - Énfasis6 2 4" xfId="653" xr:uid="{00000000-0005-0000-0000-00008C020000}"/>
    <cellStyle name="20% - Énfasis6 2 4 2" xfId="654" xr:uid="{00000000-0005-0000-0000-00008D020000}"/>
    <cellStyle name="20% - Énfasis6 2 4 2 2" xfId="655" xr:uid="{00000000-0005-0000-0000-00008E020000}"/>
    <cellStyle name="20% - Énfasis6 2 4 3" xfId="656" xr:uid="{00000000-0005-0000-0000-00008F020000}"/>
    <cellStyle name="20% - Énfasis6 2 5" xfId="657" xr:uid="{00000000-0005-0000-0000-000090020000}"/>
    <cellStyle name="20% - Énfasis6 2 5 2" xfId="658" xr:uid="{00000000-0005-0000-0000-000091020000}"/>
    <cellStyle name="20% - Énfasis6 2 5 2 2" xfId="659" xr:uid="{00000000-0005-0000-0000-000092020000}"/>
    <cellStyle name="20% - Énfasis6 2 5 3" xfId="660" xr:uid="{00000000-0005-0000-0000-000093020000}"/>
    <cellStyle name="20% - Énfasis6 2 6" xfId="661" xr:uid="{00000000-0005-0000-0000-000094020000}"/>
    <cellStyle name="20% - Énfasis6 2 6 2" xfId="662" xr:uid="{00000000-0005-0000-0000-000095020000}"/>
    <cellStyle name="20% - Énfasis6 2 6 2 2" xfId="663" xr:uid="{00000000-0005-0000-0000-000096020000}"/>
    <cellStyle name="20% - Énfasis6 2 6 3" xfId="664" xr:uid="{00000000-0005-0000-0000-000097020000}"/>
    <cellStyle name="20% - Énfasis6 2 7" xfId="665" xr:uid="{00000000-0005-0000-0000-000098020000}"/>
    <cellStyle name="20% - Énfasis6 2 7 2" xfId="666" xr:uid="{00000000-0005-0000-0000-000099020000}"/>
    <cellStyle name="20% - Énfasis6 2 7 2 2" xfId="667" xr:uid="{00000000-0005-0000-0000-00009A020000}"/>
    <cellStyle name="20% - Énfasis6 2 7 3" xfId="668" xr:uid="{00000000-0005-0000-0000-00009B020000}"/>
    <cellStyle name="20% - Énfasis6 2 8" xfId="669" xr:uid="{00000000-0005-0000-0000-00009C020000}"/>
    <cellStyle name="20% - Énfasis6 2 8 2" xfId="670" xr:uid="{00000000-0005-0000-0000-00009D020000}"/>
    <cellStyle name="20% - Énfasis6 2 8 2 2" xfId="671" xr:uid="{00000000-0005-0000-0000-00009E020000}"/>
    <cellStyle name="20% - Énfasis6 2 8 3" xfId="672" xr:uid="{00000000-0005-0000-0000-00009F020000}"/>
    <cellStyle name="20% - Énfasis6 2 9" xfId="673" xr:uid="{00000000-0005-0000-0000-0000A0020000}"/>
    <cellStyle name="20% - Énfasis6 2 9 2" xfId="674" xr:uid="{00000000-0005-0000-0000-0000A1020000}"/>
    <cellStyle name="20% - Énfasis6 2 9 2 2" xfId="675" xr:uid="{00000000-0005-0000-0000-0000A2020000}"/>
    <cellStyle name="20% - Énfasis6 2 9 3" xfId="676" xr:uid="{00000000-0005-0000-0000-0000A3020000}"/>
    <cellStyle name="20% - Énfasis6 2_29-033-POSICION-INSTITUCIONAL" xfId="677" xr:uid="{00000000-0005-0000-0000-0000A4020000}"/>
    <cellStyle name="20% - Énfasis6 3" xfId="678" xr:uid="{00000000-0005-0000-0000-0000A5020000}"/>
    <cellStyle name="20% - Énfasis6 3 10" xfId="679" xr:uid="{00000000-0005-0000-0000-0000A6020000}"/>
    <cellStyle name="20% - Énfasis6 3 10 2" xfId="680" xr:uid="{00000000-0005-0000-0000-0000A7020000}"/>
    <cellStyle name="20% - Énfasis6 3 10 2 2" xfId="681" xr:uid="{00000000-0005-0000-0000-0000A8020000}"/>
    <cellStyle name="20% - Énfasis6 3 10 3" xfId="682" xr:uid="{00000000-0005-0000-0000-0000A9020000}"/>
    <cellStyle name="20% - Énfasis6 3 11" xfId="683" xr:uid="{00000000-0005-0000-0000-0000AA020000}"/>
    <cellStyle name="20% - Énfasis6 3 11 2" xfId="684" xr:uid="{00000000-0005-0000-0000-0000AB020000}"/>
    <cellStyle name="20% - Énfasis6 3 11 2 2" xfId="685" xr:uid="{00000000-0005-0000-0000-0000AC020000}"/>
    <cellStyle name="20% - Énfasis6 3 11 3" xfId="686" xr:uid="{00000000-0005-0000-0000-0000AD020000}"/>
    <cellStyle name="20% - Énfasis6 3 12" xfId="687" xr:uid="{00000000-0005-0000-0000-0000AE020000}"/>
    <cellStyle name="20% - Énfasis6 3 12 2" xfId="688" xr:uid="{00000000-0005-0000-0000-0000AF020000}"/>
    <cellStyle name="20% - Énfasis6 3 12 2 2" xfId="689" xr:uid="{00000000-0005-0000-0000-0000B0020000}"/>
    <cellStyle name="20% - Énfasis6 3 12 3" xfId="690" xr:uid="{00000000-0005-0000-0000-0000B1020000}"/>
    <cellStyle name="20% - Énfasis6 3 13" xfId="691" xr:uid="{00000000-0005-0000-0000-0000B2020000}"/>
    <cellStyle name="20% - Énfasis6 3 13 2" xfId="692" xr:uid="{00000000-0005-0000-0000-0000B3020000}"/>
    <cellStyle name="20% - Énfasis6 3 13 2 2" xfId="693" xr:uid="{00000000-0005-0000-0000-0000B4020000}"/>
    <cellStyle name="20% - Énfasis6 3 13 3" xfId="694" xr:uid="{00000000-0005-0000-0000-0000B5020000}"/>
    <cellStyle name="20% - Énfasis6 3 14" xfId="695" xr:uid="{00000000-0005-0000-0000-0000B6020000}"/>
    <cellStyle name="20% - Énfasis6 3 14 2" xfId="696" xr:uid="{00000000-0005-0000-0000-0000B7020000}"/>
    <cellStyle name="20% - Énfasis6 3 15" xfId="697" xr:uid="{00000000-0005-0000-0000-0000B8020000}"/>
    <cellStyle name="20% - Énfasis6 3 2" xfId="698" xr:uid="{00000000-0005-0000-0000-0000B9020000}"/>
    <cellStyle name="20% - Énfasis6 3 2 2" xfId="699" xr:uid="{00000000-0005-0000-0000-0000BA020000}"/>
    <cellStyle name="20% - Énfasis6 3 2 2 2" xfId="700" xr:uid="{00000000-0005-0000-0000-0000BB020000}"/>
    <cellStyle name="20% - Énfasis6 3 2 2 2 2" xfId="701" xr:uid="{00000000-0005-0000-0000-0000BC020000}"/>
    <cellStyle name="20% - Énfasis6 3 2 2 3" xfId="702" xr:uid="{00000000-0005-0000-0000-0000BD020000}"/>
    <cellStyle name="20% - Énfasis6 3 2 3" xfId="703" xr:uid="{00000000-0005-0000-0000-0000BE020000}"/>
    <cellStyle name="20% - Énfasis6 3 2 3 2" xfId="704" xr:uid="{00000000-0005-0000-0000-0000BF020000}"/>
    <cellStyle name="20% - Énfasis6 3 2 4" xfId="705" xr:uid="{00000000-0005-0000-0000-0000C0020000}"/>
    <cellStyle name="20% - Énfasis6 3 3" xfId="706" xr:uid="{00000000-0005-0000-0000-0000C1020000}"/>
    <cellStyle name="20% - Énfasis6 3 3 2" xfId="707" xr:uid="{00000000-0005-0000-0000-0000C2020000}"/>
    <cellStyle name="20% - Énfasis6 3 3 2 2" xfId="708" xr:uid="{00000000-0005-0000-0000-0000C3020000}"/>
    <cellStyle name="20% - Énfasis6 3 3 2 2 2" xfId="709" xr:uid="{00000000-0005-0000-0000-0000C4020000}"/>
    <cellStyle name="20% - Énfasis6 3 3 2 3" xfId="710" xr:uid="{00000000-0005-0000-0000-0000C5020000}"/>
    <cellStyle name="20% - Énfasis6 3 3 3" xfId="711" xr:uid="{00000000-0005-0000-0000-0000C6020000}"/>
    <cellStyle name="20% - Énfasis6 3 3 3 2" xfId="712" xr:uid="{00000000-0005-0000-0000-0000C7020000}"/>
    <cellStyle name="20% - Énfasis6 3 3 4" xfId="713" xr:uid="{00000000-0005-0000-0000-0000C8020000}"/>
    <cellStyle name="20% - Énfasis6 3 4" xfId="714" xr:uid="{00000000-0005-0000-0000-0000C9020000}"/>
    <cellStyle name="20% - Énfasis6 3 4 2" xfId="715" xr:uid="{00000000-0005-0000-0000-0000CA020000}"/>
    <cellStyle name="20% - Énfasis6 3 4 2 2" xfId="716" xr:uid="{00000000-0005-0000-0000-0000CB020000}"/>
    <cellStyle name="20% - Énfasis6 3 4 3" xfId="717" xr:uid="{00000000-0005-0000-0000-0000CC020000}"/>
    <cellStyle name="20% - Énfasis6 3 5" xfId="718" xr:uid="{00000000-0005-0000-0000-0000CD020000}"/>
    <cellStyle name="20% - Énfasis6 3 5 2" xfId="719" xr:uid="{00000000-0005-0000-0000-0000CE020000}"/>
    <cellStyle name="20% - Énfasis6 3 5 2 2" xfId="720" xr:uid="{00000000-0005-0000-0000-0000CF020000}"/>
    <cellStyle name="20% - Énfasis6 3 5 3" xfId="721" xr:uid="{00000000-0005-0000-0000-0000D0020000}"/>
    <cellStyle name="20% - Énfasis6 3 6" xfId="722" xr:uid="{00000000-0005-0000-0000-0000D1020000}"/>
    <cellStyle name="20% - Énfasis6 3 6 2" xfId="723" xr:uid="{00000000-0005-0000-0000-0000D2020000}"/>
    <cellStyle name="20% - Énfasis6 3 6 2 2" xfId="724" xr:uid="{00000000-0005-0000-0000-0000D3020000}"/>
    <cellStyle name="20% - Énfasis6 3 6 3" xfId="725" xr:uid="{00000000-0005-0000-0000-0000D4020000}"/>
    <cellStyle name="20% - Énfasis6 3 7" xfId="726" xr:uid="{00000000-0005-0000-0000-0000D5020000}"/>
    <cellStyle name="20% - Énfasis6 3 7 2" xfId="727" xr:uid="{00000000-0005-0000-0000-0000D6020000}"/>
    <cellStyle name="20% - Énfasis6 3 7 2 2" xfId="728" xr:uid="{00000000-0005-0000-0000-0000D7020000}"/>
    <cellStyle name="20% - Énfasis6 3 7 3" xfId="729" xr:uid="{00000000-0005-0000-0000-0000D8020000}"/>
    <cellStyle name="20% - Énfasis6 3 8" xfId="730" xr:uid="{00000000-0005-0000-0000-0000D9020000}"/>
    <cellStyle name="20% - Énfasis6 3 8 2" xfId="731" xr:uid="{00000000-0005-0000-0000-0000DA020000}"/>
    <cellStyle name="20% - Énfasis6 3 8 2 2" xfId="732" xr:uid="{00000000-0005-0000-0000-0000DB020000}"/>
    <cellStyle name="20% - Énfasis6 3 8 3" xfId="733" xr:uid="{00000000-0005-0000-0000-0000DC020000}"/>
    <cellStyle name="20% - Énfasis6 3 9" xfId="734" xr:uid="{00000000-0005-0000-0000-0000DD020000}"/>
    <cellStyle name="20% - Énfasis6 3 9 2" xfId="735" xr:uid="{00000000-0005-0000-0000-0000DE020000}"/>
    <cellStyle name="20% - Énfasis6 3 9 2 2" xfId="736" xr:uid="{00000000-0005-0000-0000-0000DF020000}"/>
    <cellStyle name="20% - Énfasis6 3 9 3" xfId="737" xr:uid="{00000000-0005-0000-0000-0000E0020000}"/>
    <cellStyle name="20% - Énfasis6 3_Hoja1" xfId="738" xr:uid="{00000000-0005-0000-0000-0000E1020000}"/>
    <cellStyle name="40% - Accent1" xfId="739" xr:uid="{00000000-0005-0000-0000-0000E2020000}"/>
    <cellStyle name="40% - Accent2" xfId="740" xr:uid="{00000000-0005-0000-0000-0000E3020000}"/>
    <cellStyle name="40% - Accent3" xfId="741" xr:uid="{00000000-0005-0000-0000-0000E4020000}"/>
    <cellStyle name="40% - Accent4" xfId="742" xr:uid="{00000000-0005-0000-0000-0000E5020000}"/>
    <cellStyle name="40% - Accent5" xfId="743" xr:uid="{00000000-0005-0000-0000-0000E6020000}"/>
    <cellStyle name="40% - Accent6" xfId="744" xr:uid="{00000000-0005-0000-0000-0000E7020000}"/>
    <cellStyle name="40% - Énfasis1 2" xfId="745" xr:uid="{00000000-0005-0000-0000-0000E8020000}"/>
    <cellStyle name="40% - Énfasis1 2 10" xfId="746" xr:uid="{00000000-0005-0000-0000-0000E9020000}"/>
    <cellStyle name="40% - Énfasis1 2 10 2" xfId="747" xr:uid="{00000000-0005-0000-0000-0000EA020000}"/>
    <cellStyle name="40% - Énfasis1 2 10 2 2" xfId="748" xr:uid="{00000000-0005-0000-0000-0000EB020000}"/>
    <cellStyle name="40% - Énfasis1 2 10 3" xfId="749" xr:uid="{00000000-0005-0000-0000-0000EC020000}"/>
    <cellStyle name="40% - Énfasis1 2 11" xfId="750" xr:uid="{00000000-0005-0000-0000-0000ED020000}"/>
    <cellStyle name="40% - Énfasis1 2 11 2" xfId="751" xr:uid="{00000000-0005-0000-0000-0000EE020000}"/>
    <cellStyle name="40% - Énfasis1 2 11 2 2" xfId="752" xr:uid="{00000000-0005-0000-0000-0000EF020000}"/>
    <cellStyle name="40% - Énfasis1 2 11 3" xfId="753" xr:uid="{00000000-0005-0000-0000-0000F0020000}"/>
    <cellStyle name="40% - Énfasis1 2 12" xfId="754" xr:uid="{00000000-0005-0000-0000-0000F1020000}"/>
    <cellStyle name="40% - Énfasis1 2 12 2" xfId="755" xr:uid="{00000000-0005-0000-0000-0000F2020000}"/>
    <cellStyle name="40% - Énfasis1 2 12 2 2" xfId="756" xr:uid="{00000000-0005-0000-0000-0000F3020000}"/>
    <cellStyle name="40% - Énfasis1 2 12 3" xfId="757" xr:uid="{00000000-0005-0000-0000-0000F4020000}"/>
    <cellStyle name="40% - Énfasis1 2 13" xfId="758" xr:uid="{00000000-0005-0000-0000-0000F5020000}"/>
    <cellStyle name="40% - Énfasis1 2 13 2" xfId="759" xr:uid="{00000000-0005-0000-0000-0000F6020000}"/>
    <cellStyle name="40% - Énfasis1 2 13 2 2" xfId="760" xr:uid="{00000000-0005-0000-0000-0000F7020000}"/>
    <cellStyle name="40% - Énfasis1 2 13 3" xfId="761" xr:uid="{00000000-0005-0000-0000-0000F8020000}"/>
    <cellStyle name="40% - Énfasis1 2 14" xfId="762" xr:uid="{00000000-0005-0000-0000-0000F9020000}"/>
    <cellStyle name="40% - Énfasis1 2 14 2" xfId="763" xr:uid="{00000000-0005-0000-0000-0000FA020000}"/>
    <cellStyle name="40% - Énfasis1 2 15" xfId="764" xr:uid="{00000000-0005-0000-0000-0000FB020000}"/>
    <cellStyle name="40% - Énfasis1 2 2" xfId="765" xr:uid="{00000000-0005-0000-0000-0000FC020000}"/>
    <cellStyle name="40% - Énfasis1 2 2 2" xfId="766" xr:uid="{00000000-0005-0000-0000-0000FD020000}"/>
    <cellStyle name="40% - Énfasis1 2 2 2 2" xfId="767" xr:uid="{00000000-0005-0000-0000-0000FE020000}"/>
    <cellStyle name="40% - Énfasis1 2 2 2 2 2" xfId="768" xr:uid="{00000000-0005-0000-0000-0000FF020000}"/>
    <cellStyle name="40% - Énfasis1 2 2 2 3" xfId="769" xr:uid="{00000000-0005-0000-0000-000000030000}"/>
    <cellStyle name="40% - Énfasis1 2 2 3" xfId="770" xr:uid="{00000000-0005-0000-0000-000001030000}"/>
    <cellStyle name="40% - Énfasis1 2 2 3 2" xfId="771" xr:uid="{00000000-0005-0000-0000-000002030000}"/>
    <cellStyle name="40% - Énfasis1 2 2 4" xfId="772" xr:uid="{00000000-0005-0000-0000-000003030000}"/>
    <cellStyle name="40% - Énfasis1 2 3" xfId="773" xr:uid="{00000000-0005-0000-0000-000004030000}"/>
    <cellStyle name="40% - Énfasis1 2 3 2" xfId="774" xr:uid="{00000000-0005-0000-0000-000005030000}"/>
    <cellStyle name="40% - Énfasis1 2 3 2 2" xfId="775" xr:uid="{00000000-0005-0000-0000-000006030000}"/>
    <cellStyle name="40% - Énfasis1 2 3 2 2 2" xfId="776" xr:uid="{00000000-0005-0000-0000-000007030000}"/>
    <cellStyle name="40% - Énfasis1 2 3 2 3" xfId="777" xr:uid="{00000000-0005-0000-0000-000008030000}"/>
    <cellStyle name="40% - Énfasis1 2 3 3" xfId="778" xr:uid="{00000000-0005-0000-0000-000009030000}"/>
    <cellStyle name="40% - Énfasis1 2 3 3 2" xfId="779" xr:uid="{00000000-0005-0000-0000-00000A030000}"/>
    <cellStyle name="40% - Énfasis1 2 3 4" xfId="780" xr:uid="{00000000-0005-0000-0000-00000B030000}"/>
    <cellStyle name="40% - Énfasis1 2 4" xfId="781" xr:uid="{00000000-0005-0000-0000-00000C030000}"/>
    <cellStyle name="40% - Énfasis1 2 4 2" xfId="782" xr:uid="{00000000-0005-0000-0000-00000D030000}"/>
    <cellStyle name="40% - Énfasis1 2 4 2 2" xfId="783" xr:uid="{00000000-0005-0000-0000-00000E030000}"/>
    <cellStyle name="40% - Énfasis1 2 4 3" xfId="784" xr:uid="{00000000-0005-0000-0000-00000F030000}"/>
    <cellStyle name="40% - Énfasis1 2 5" xfId="785" xr:uid="{00000000-0005-0000-0000-000010030000}"/>
    <cellStyle name="40% - Énfasis1 2 5 2" xfId="786" xr:uid="{00000000-0005-0000-0000-000011030000}"/>
    <cellStyle name="40% - Énfasis1 2 5 2 2" xfId="787" xr:uid="{00000000-0005-0000-0000-000012030000}"/>
    <cellStyle name="40% - Énfasis1 2 5 3" xfId="788" xr:uid="{00000000-0005-0000-0000-000013030000}"/>
    <cellStyle name="40% - Énfasis1 2 6" xfId="789" xr:uid="{00000000-0005-0000-0000-000014030000}"/>
    <cellStyle name="40% - Énfasis1 2 6 2" xfId="790" xr:uid="{00000000-0005-0000-0000-000015030000}"/>
    <cellStyle name="40% - Énfasis1 2 6 2 2" xfId="791" xr:uid="{00000000-0005-0000-0000-000016030000}"/>
    <cellStyle name="40% - Énfasis1 2 6 3" xfId="792" xr:uid="{00000000-0005-0000-0000-000017030000}"/>
    <cellStyle name="40% - Énfasis1 2 7" xfId="793" xr:uid="{00000000-0005-0000-0000-000018030000}"/>
    <cellStyle name="40% - Énfasis1 2 7 2" xfId="794" xr:uid="{00000000-0005-0000-0000-000019030000}"/>
    <cellStyle name="40% - Énfasis1 2 7 2 2" xfId="795" xr:uid="{00000000-0005-0000-0000-00001A030000}"/>
    <cellStyle name="40% - Énfasis1 2 7 3" xfId="796" xr:uid="{00000000-0005-0000-0000-00001B030000}"/>
    <cellStyle name="40% - Énfasis1 2 8" xfId="797" xr:uid="{00000000-0005-0000-0000-00001C030000}"/>
    <cellStyle name="40% - Énfasis1 2 8 2" xfId="798" xr:uid="{00000000-0005-0000-0000-00001D030000}"/>
    <cellStyle name="40% - Énfasis1 2 8 2 2" xfId="799" xr:uid="{00000000-0005-0000-0000-00001E030000}"/>
    <cellStyle name="40% - Énfasis1 2 8 3" xfId="800" xr:uid="{00000000-0005-0000-0000-00001F030000}"/>
    <cellStyle name="40% - Énfasis1 2 9" xfId="801" xr:uid="{00000000-0005-0000-0000-000020030000}"/>
    <cellStyle name="40% - Énfasis1 2 9 2" xfId="802" xr:uid="{00000000-0005-0000-0000-000021030000}"/>
    <cellStyle name="40% - Énfasis1 2 9 2 2" xfId="803" xr:uid="{00000000-0005-0000-0000-000022030000}"/>
    <cellStyle name="40% - Énfasis1 2 9 3" xfId="804" xr:uid="{00000000-0005-0000-0000-000023030000}"/>
    <cellStyle name="40% - Énfasis1 2_29-033-POSICION-INSTITUCIONAL" xfId="805" xr:uid="{00000000-0005-0000-0000-000024030000}"/>
    <cellStyle name="40% - Énfasis1 3" xfId="806" xr:uid="{00000000-0005-0000-0000-000025030000}"/>
    <cellStyle name="40% - Énfasis1 3 10" xfId="807" xr:uid="{00000000-0005-0000-0000-000026030000}"/>
    <cellStyle name="40% - Énfasis1 3 10 2" xfId="808" xr:uid="{00000000-0005-0000-0000-000027030000}"/>
    <cellStyle name="40% - Énfasis1 3 10 2 2" xfId="809" xr:uid="{00000000-0005-0000-0000-000028030000}"/>
    <cellStyle name="40% - Énfasis1 3 10 3" xfId="810" xr:uid="{00000000-0005-0000-0000-000029030000}"/>
    <cellStyle name="40% - Énfasis1 3 11" xfId="811" xr:uid="{00000000-0005-0000-0000-00002A030000}"/>
    <cellStyle name="40% - Énfasis1 3 11 2" xfId="812" xr:uid="{00000000-0005-0000-0000-00002B030000}"/>
    <cellStyle name="40% - Énfasis1 3 11 2 2" xfId="813" xr:uid="{00000000-0005-0000-0000-00002C030000}"/>
    <cellStyle name="40% - Énfasis1 3 11 3" xfId="814" xr:uid="{00000000-0005-0000-0000-00002D030000}"/>
    <cellStyle name="40% - Énfasis1 3 12" xfId="815" xr:uid="{00000000-0005-0000-0000-00002E030000}"/>
    <cellStyle name="40% - Énfasis1 3 12 2" xfId="816" xr:uid="{00000000-0005-0000-0000-00002F030000}"/>
    <cellStyle name="40% - Énfasis1 3 12 2 2" xfId="817" xr:uid="{00000000-0005-0000-0000-000030030000}"/>
    <cellStyle name="40% - Énfasis1 3 12 3" xfId="818" xr:uid="{00000000-0005-0000-0000-000031030000}"/>
    <cellStyle name="40% - Énfasis1 3 13" xfId="819" xr:uid="{00000000-0005-0000-0000-000032030000}"/>
    <cellStyle name="40% - Énfasis1 3 13 2" xfId="820" xr:uid="{00000000-0005-0000-0000-000033030000}"/>
    <cellStyle name="40% - Énfasis1 3 13 2 2" xfId="821" xr:uid="{00000000-0005-0000-0000-000034030000}"/>
    <cellStyle name="40% - Énfasis1 3 13 3" xfId="822" xr:uid="{00000000-0005-0000-0000-000035030000}"/>
    <cellStyle name="40% - Énfasis1 3 14" xfId="823" xr:uid="{00000000-0005-0000-0000-000036030000}"/>
    <cellStyle name="40% - Énfasis1 3 14 2" xfId="824" xr:uid="{00000000-0005-0000-0000-000037030000}"/>
    <cellStyle name="40% - Énfasis1 3 15" xfId="825" xr:uid="{00000000-0005-0000-0000-000038030000}"/>
    <cellStyle name="40% - Énfasis1 3 2" xfId="826" xr:uid="{00000000-0005-0000-0000-000039030000}"/>
    <cellStyle name="40% - Énfasis1 3 2 2" xfId="827" xr:uid="{00000000-0005-0000-0000-00003A030000}"/>
    <cellStyle name="40% - Énfasis1 3 2 2 2" xfId="828" xr:uid="{00000000-0005-0000-0000-00003B030000}"/>
    <cellStyle name="40% - Énfasis1 3 2 2 2 2" xfId="829" xr:uid="{00000000-0005-0000-0000-00003C030000}"/>
    <cellStyle name="40% - Énfasis1 3 2 2 3" xfId="830" xr:uid="{00000000-0005-0000-0000-00003D030000}"/>
    <cellStyle name="40% - Énfasis1 3 2 3" xfId="831" xr:uid="{00000000-0005-0000-0000-00003E030000}"/>
    <cellStyle name="40% - Énfasis1 3 2 3 2" xfId="832" xr:uid="{00000000-0005-0000-0000-00003F030000}"/>
    <cellStyle name="40% - Énfasis1 3 2 4" xfId="833" xr:uid="{00000000-0005-0000-0000-000040030000}"/>
    <cellStyle name="40% - Énfasis1 3 3" xfId="834" xr:uid="{00000000-0005-0000-0000-000041030000}"/>
    <cellStyle name="40% - Énfasis1 3 3 2" xfId="835" xr:uid="{00000000-0005-0000-0000-000042030000}"/>
    <cellStyle name="40% - Énfasis1 3 3 2 2" xfId="836" xr:uid="{00000000-0005-0000-0000-000043030000}"/>
    <cellStyle name="40% - Énfasis1 3 3 2 2 2" xfId="837" xr:uid="{00000000-0005-0000-0000-000044030000}"/>
    <cellStyle name="40% - Énfasis1 3 3 2 3" xfId="838" xr:uid="{00000000-0005-0000-0000-000045030000}"/>
    <cellStyle name="40% - Énfasis1 3 3 3" xfId="839" xr:uid="{00000000-0005-0000-0000-000046030000}"/>
    <cellStyle name="40% - Énfasis1 3 3 3 2" xfId="840" xr:uid="{00000000-0005-0000-0000-000047030000}"/>
    <cellStyle name="40% - Énfasis1 3 3 4" xfId="841" xr:uid="{00000000-0005-0000-0000-000048030000}"/>
    <cellStyle name="40% - Énfasis1 3 4" xfId="842" xr:uid="{00000000-0005-0000-0000-000049030000}"/>
    <cellStyle name="40% - Énfasis1 3 4 2" xfId="843" xr:uid="{00000000-0005-0000-0000-00004A030000}"/>
    <cellStyle name="40% - Énfasis1 3 4 2 2" xfId="844" xr:uid="{00000000-0005-0000-0000-00004B030000}"/>
    <cellStyle name="40% - Énfasis1 3 4 3" xfId="845" xr:uid="{00000000-0005-0000-0000-00004C030000}"/>
    <cellStyle name="40% - Énfasis1 3 5" xfId="846" xr:uid="{00000000-0005-0000-0000-00004D030000}"/>
    <cellStyle name="40% - Énfasis1 3 5 2" xfId="847" xr:uid="{00000000-0005-0000-0000-00004E030000}"/>
    <cellStyle name="40% - Énfasis1 3 5 2 2" xfId="848" xr:uid="{00000000-0005-0000-0000-00004F030000}"/>
    <cellStyle name="40% - Énfasis1 3 5 3" xfId="849" xr:uid="{00000000-0005-0000-0000-000050030000}"/>
    <cellStyle name="40% - Énfasis1 3 6" xfId="850" xr:uid="{00000000-0005-0000-0000-000051030000}"/>
    <cellStyle name="40% - Énfasis1 3 6 2" xfId="851" xr:uid="{00000000-0005-0000-0000-000052030000}"/>
    <cellStyle name="40% - Énfasis1 3 6 2 2" xfId="852" xr:uid="{00000000-0005-0000-0000-000053030000}"/>
    <cellStyle name="40% - Énfasis1 3 6 3" xfId="853" xr:uid="{00000000-0005-0000-0000-000054030000}"/>
    <cellStyle name="40% - Énfasis1 3 7" xfId="854" xr:uid="{00000000-0005-0000-0000-000055030000}"/>
    <cellStyle name="40% - Énfasis1 3 7 2" xfId="855" xr:uid="{00000000-0005-0000-0000-000056030000}"/>
    <cellStyle name="40% - Énfasis1 3 7 2 2" xfId="856" xr:uid="{00000000-0005-0000-0000-000057030000}"/>
    <cellStyle name="40% - Énfasis1 3 7 3" xfId="857" xr:uid="{00000000-0005-0000-0000-000058030000}"/>
    <cellStyle name="40% - Énfasis1 3 8" xfId="858" xr:uid="{00000000-0005-0000-0000-000059030000}"/>
    <cellStyle name="40% - Énfasis1 3 8 2" xfId="859" xr:uid="{00000000-0005-0000-0000-00005A030000}"/>
    <cellStyle name="40% - Énfasis1 3 8 2 2" xfId="860" xr:uid="{00000000-0005-0000-0000-00005B030000}"/>
    <cellStyle name="40% - Énfasis1 3 8 3" xfId="861" xr:uid="{00000000-0005-0000-0000-00005C030000}"/>
    <cellStyle name="40% - Énfasis1 3 9" xfId="862" xr:uid="{00000000-0005-0000-0000-00005D030000}"/>
    <cellStyle name="40% - Énfasis1 3 9 2" xfId="863" xr:uid="{00000000-0005-0000-0000-00005E030000}"/>
    <cellStyle name="40% - Énfasis1 3 9 2 2" xfId="864" xr:uid="{00000000-0005-0000-0000-00005F030000}"/>
    <cellStyle name="40% - Énfasis1 3 9 3" xfId="865" xr:uid="{00000000-0005-0000-0000-000060030000}"/>
    <cellStyle name="40% - Énfasis1 3_Hoja1" xfId="866" xr:uid="{00000000-0005-0000-0000-000061030000}"/>
    <cellStyle name="40% - Énfasis2 2" xfId="867" xr:uid="{00000000-0005-0000-0000-000062030000}"/>
    <cellStyle name="40% - Énfasis2 2 10" xfId="868" xr:uid="{00000000-0005-0000-0000-000063030000}"/>
    <cellStyle name="40% - Énfasis2 2 10 2" xfId="869" xr:uid="{00000000-0005-0000-0000-000064030000}"/>
    <cellStyle name="40% - Énfasis2 2 10 2 2" xfId="870" xr:uid="{00000000-0005-0000-0000-000065030000}"/>
    <cellStyle name="40% - Énfasis2 2 10 3" xfId="871" xr:uid="{00000000-0005-0000-0000-000066030000}"/>
    <cellStyle name="40% - Énfasis2 2 11" xfId="872" xr:uid="{00000000-0005-0000-0000-000067030000}"/>
    <cellStyle name="40% - Énfasis2 2 11 2" xfId="873" xr:uid="{00000000-0005-0000-0000-000068030000}"/>
    <cellStyle name="40% - Énfasis2 2 11 2 2" xfId="874" xr:uid="{00000000-0005-0000-0000-000069030000}"/>
    <cellStyle name="40% - Énfasis2 2 11 3" xfId="875" xr:uid="{00000000-0005-0000-0000-00006A030000}"/>
    <cellStyle name="40% - Énfasis2 2 12" xfId="876" xr:uid="{00000000-0005-0000-0000-00006B030000}"/>
    <cellStyle name="40% - Énfasis2 2 12 2" xfId="877" xr:uid="{00000000-0005-0000-0000-00006C030000}"/>
    <cellStyle name="40% - Énfasis2 2 12 2 2" xfId="878" xr:uid="{00000000-0005-0000-0000-00006D030000}"/>
    <cellStyle name="40% - Énfasis2 2 12 3" xfId="879" xr:uid="{00000000-0005-0000-0000-00006E030000}"/>
    <cellStyle name="40% - Énfasis2 2 13" xfId="880" xr:uid="{00000000-0005-0000-0000-00006F030000}"/>
    <cellStyle name="40% - Énfasis2 2 13 2" xfId="881" xr:uid="{00000000-0005-0000-0000-000070030000}"/>
    <cellStyle name="40% - Énfasis2 2 13 2 2" xfId="882" xr:uid="{00000000-0005-0000-0000-000071030000}"/>
    <cellStyle name="40% - Énfasis2 2 13 3" xfId="883" xr:uid="{00000000-0005-0000-0000-000072030000}"/>
    <cellStyle name="40% - Énfasis2 2 14" xfId="884" xr:uid="{00000000-0005-0000-0000-000073030000}"/>
    <cellStyle name="40% - Énfasis2 2 14 2" xfId="885" xr:uid="{00000000-0005-0000-0000-000074030000}"/>
    <cellStyle name="40% - Énfasis2 2 15" xfId="886" xr:uid="{00000000-0005-0000-0000-000075030000}"/>
    <cellStyle name="40% - Énfasis2 2 2" xfId="887" xr:uid="{00000000-0005-0000-0000-000076030000}"/>
    <cellStyle name="40% - Énfasis2 2 2 2" xfId="888" xr:uid="{00000000-0005-0000-0000-000077030000}"/>
    <cellStyle name="40% - Énfasis2 2 2 2 2" xfId="889" xr:uid="{00000000-0005-0000-0000-000078030000}"/>
    <cellStyle name="40% - Énfasis2 2 2 2 2 2" xfId="890" xr:uid="{00000000-0005-0000-0000-000079030000}"/>
    <cellStyle name="40% - Énfasis2 2 2 2 3" xfId="891" xr:uid="{00000000-0005-0000-0000-00007A030000}"/>
    <cellStyle name="40% - Énfasis2 2 2 3" xfId="892" xr:uid="{00000000-0005-0000-0000-00007B030000}"/>
    <cellStyle name="40% - Énfasis2 2 2 3 2" xfId="893" xr:uid="{00000000-0005-0000-0000-00007C030000}"/>
    <cellStyle name="40% - Énfasis2 2 2 4" xfId="894" xr:uid="{00000000-0005-0000-0000-00007D030000}"/>
    <cellStyle name="40% - Énfasis2 2 3" xfId="895" xr:uid="{00000000-0005-0000-0000-00007E030000}"/>
    <cellStyle name="40% - Énfasis2 2 3 2" xfId="896" xr:uid="{00000000-0005-0000-0000-00007F030000}"/>
    <cellStyle name="40% - Énfasis2 2 3 2 2" xfId="897" xr:uid="{00000000-0005-0000-0000-000080030000}"/>
    <cellStyle name="40% - Énfasis2 2 3 2 2 2" xfId="898" xr:uid="{00000000-0005-0000-0000-000081030000}"/>
    <cellStyle name="40% - Énfasis2 2 3 2 3" xfId="899" xr:uid="{00000000-0005-0000-0000-000082030000}"/>
    <cellStyle name="40% - Énfasis2 2 3 3" xfId="900" xr:uid="{00000000-0005-0000-0000-000083030000}"/>
    <cellStyle name="40% - Énfasis2 2 3 3 2" xfId="901" xr:uid="{00000000-0005-0000-0000-000084030000}"/>
    <cellStyle name="40% - Énfasis2 2 3 4" xfId="902" xr:uid="{00000000-0005-0000-0000-000085030000}"/>
    <cellStyle name="40% - Énfasis2 2 4" xfId="903" xr:uid="{00000000-0005-0000-0000-000086030000}"/>
    <cellStyle name="40% - Énfasis2 2 4 2" xfId="904" xr:uid="{00000000-0005-0000-0000-000087030000}"/>
    <cellStyle name="40% - Énfasis2 2 4 2 2" xfId="905" xr:uid="{00000000-0005-0000-0000-000088030000}"/>
    <cellStyle name="40% - Énfasis2 2 4 3" xfId="906" xr:uid="{00000000-0005-0000-0000-000089030000}"/>
    <cellStyle name="40% - Énfasis2 2 5" xfId="907" xr:uid="{00000000-0005-0000-0000-00008A030000}"/>
    <cellStyle name="40% - Énfasis2 2 5 2" xfId="908" xr:uid="{00000000-0005-0000-0000-00008B030000}"/>
    <cellStyle name="40% - Énfasis2 2 5 2 2" xfId="909" xr:uid="{00000000-0005-0000-0000-00008C030000}"/>
    <cellStyle name="40% - Énfasis2 2 5 3" xfId="910" xr:uid="{00000000-0005-0000-0000-00008D030000}"/>
    <cellStyle name="40% - Énfasis2 2 6" xfId="911" xr:uid="{00000000-0005-0000-0000-00008E030000}"/>
    <cellStyle name="40% - Énfasis2 2 6 2" xfId="912" xr:uid="{00000000-0005-0000-0000-00008F030000}"/>
    <cellStyle name="40% - Énfasis2 2 6 2 2" xfId="913" xr:uid="{00000000-0005-0000-0000-000090030000}"/>
    <cellStyle name="40% - Énfasis2 2 6 3" xfId="914" xr:uid="{00000000-0005-0000-0000-000091030000}"/>
    <cellStyle name="40% - Énfasis2 2 7" xfId="915" xr:uid="{00000000-0005-0000-0000-000092030000}"/>
    <cellStyle name="40% - Énfasis2 2 7 2" xfId="916" xr:uid="{00000000-0005-0000-0000-000093030000}"/>
    <cellStyle name="40% - Énfasis2 2 7 2 2" xfId="917" xr:uid="{00000000-0005-0000-0000-000094030000}"/>
    <cellStyle name="40% - Énfasis2 2 7 3" xfId="918" xr:uid="{00000000-0005-0000-0000-000095030000}"/>
    <cellStyle name="40% - Énfasis2 2 8" xfId="919" xr:uid="{00000000-0005-0000-0000-000096030000}"/>
    <cellStyle name="40% - Énfasis2 2 8 2" xfId="920" xr:uid="{00000000-0005-0000-0000-000097030000}"/>
    <cellStyle name="40% - Énfasis2 2 8 2 2" xfId="921" xr:uid="{00000000-0005-0000-0000-000098030000}"/>
    <cellStyle name="40% - Énfasis2 2 8 3" xfId="922" xr:uid="{00000000-0005-0000-0000-000099030000}"/>
    <cellStyle name="40% - Énfasis2 2 9" xfId="923" xr:uid="{00000000-0005-0000-0000-00009A030000}"/>
    <cellStyle name="40% - Énfasis2 2 9 2" xfId="924" xr:uid="{00000000-0005-0000-0000-00009B030000}"/>
    <cellStyle name="40% - Énfasis2 2 9 2 2" xfId="925" xr:uid="{00000000-0005-0000-0000-00009C030000}"/>
    <cellStyle name="40% - Énfasis2 2 9 3" xfId="926" xr:uid="{00000000-0005-0000-0000-00009D030000}"/>
    <cellStyle name="40% - Énfasis2 2_29-033-POSICION-INSTITUCIONAL" xfId="927" xr:uid="{00000000-0005-0000-0000-00009E030000}"/>
    <cellStyle name="40% - Énfasis2 3" xfId="928" xr:uid="{00000000-0005-0000-0000-00009F030000}"/>
    <cellStyle name="40% - Énfasis2 3 10" xfId="929" xr:uid="{00000000-0005-0000-0000-0000A0030000}"/>
    <cellStyle name="40% - Énfasis2 3 10 2" xfId="930" xr:uid="{00000000-0005-0000-0000-0000A1030000}"/>
    <cellStyle name="40% - Énfasis2 3 10 2 2" xfId="931" xr:uid="{00000000-0005-0000-0000-0000A2030000}"/>
    <cellStyle name="40% - Énfasis2 3 10 3" xfId="932" xr:uid="{00000000-0005-0000-0000-0000A3030000}"/>
    <cellStyle name="40% - Énfasis2 3 11" xfId="933" xr:uid="{00000000-0005-0000-0000-0000A4030000}"/>
    <cellStyle name="40% - Énfasis2 3 11 2" xfId="934" xr:uid="{00000000-0005-0000-0000-0000A5030000}"/>
    <cellStyle name="40% - Énfasis2 3 11 2 2" xfId="935" xr:uid="{00000000-0005-0000-0000-0000A6030000}"/>
    <cellStyle name="40% - Énfasis2 3 11 3" xfId="936" xr:uid="{00000000-0005-0000-0000-0000A7030000}"/>
    <cellStyle name="40% - Énfasis2 3 12" xfId="937" xr:uid="{00000000-0005-0000-0000-0000A8030000}"/>
    <cellStyle name="40% - Énfasis2 3 12 2" xfId="938" xr:uid="{00000000-0005-0000-0000-0000A9030000}"/>
    <cellStyle name="40% - Énfasis2 3 12 2 2" xfId="939" xr:uid="{00000000-0005-0000-0000-0000AA030000}"/>
    <cellStyle name="40% - Énfasis2 3 12 3" xfId="940" xr:uid="{00000000-0005-0000-0000-0000AB030000}"/>
    <cellStyle name="40% - Énfasis2 3 13" xfId="941" xr:uid="{00000000-0005-0000-0000-0000AC030000}"/>
    <cellStyle name="40% - Énfasis2 3 13 2" xfId="942" xr:uid="{00000000-0005-0000-0000-0000AD030000}"/>
    <cellStyle name="40% - Énfasis2 3 13 2 2" xfId="943" xr:uid="{00000000-0005-0000-0000-0000AE030000}"/>
    <cellStyle name="40% - Énfasis2 3 13 3" xfId="944" xr:uid="{00000000-0005-0000-0000-0000AF030000}"/>
    <cellStyle name="40% - Énfasis2 3 14" xfId="945" xr:uid="{00000000-0005-0000-0000-0000B0030000}"/>
    <cellStyle name="40% - Énfasis2 3 14 2" xfId="946" xr:uid="{00000000-0005-0000-0000-0000B1030000}"/>
    <cellStyle name="40% - Énfasis2 3 15" xfId="947" xr:uid="{00000000-0005-0000-0000-0000B2030000}"/>
    <cellStyle name="40% - Énfasis2 3 2" xfId="948" xr:uid="{00000000-0005-0000-0000-0000B3030000}"/>
    <cellStyle name="40% - Énfasis2 3 2 2" xfId="949" xr:uid="{00000000-0005-0000-0000-0000B4030000}"/>
    <cellStyle name="40% - Énfasis2 3 2 2 2" xfId="950" xr:uid="{00000000-0005-0000-0000-0000B5030000}"/>
    <cellStyle name="40% - Énfasis2 3 2 2 2 2" xfId="951" xr:uid="{00000000-0005-0000-0000-0000B6030000}"/>
    <cellStyle name="40% - Énfasis2 3 2 2 3" xfId="952" xr:uid="{00000000-0005-0000-0000-0000B7030000}"/>
    <cellStyle name="40% - Énfasis2 3 2 3" xfId="953" xr:uid="{00000000-0005-0000-0000-0000B8030000}"/>
    <cellStyle name="40% - Énfasis2 3 2 3 2" xfId="954" xr:uid="{00000000-0005-0000-0000-0000B9030000}"/>
    <cellStyle name="40% - Énfasis2 3 2 4" xfId="955" xr:uid="{00000000-0005-0000-0000-0000BA030000}"/>
    <cellStyle name="40% - Énfasis2 3 3" xfId="956" xr:uid="{00000000-0005-0000-0000-0000BB030000}"/>
    <cellStyle name="40% - Énfasis2 3 3 2" xfId="957" xr:uid="{00000000-0005-0000-0000-0000BC030000}"/>
    <cellStyle name="40% - Énfasis2 3 3 2 2" xfId="958" xr:uid="{00000000-0005-0000-0000-0000BD030000}"/>
    <cellStyle name="40% - Énfasis2 3 3 2 2 2" xfId="959" xr:uid="{00000000-0005-0000-0000-0000BE030000}"/>
    <cellStyle name="40% - Énfasis2 3 3 2 3" xfId="960" xr:uid="{00000000-0005-0000-0000-0000BF030000}"/>
    <cellStyle name="40% - Énfasis2 3 3 3" xfId="961" xr:uid="{00000000-0005-0000-0000-0000C0030000}"/>
    <cellStyle name="40% - Énfasis2 3 3 3 2" xfId="962" xr:uid="{00000000-0005-0000-0000-0000C1030000}"/>
    <cellStyle name="40% - Énfasis2 3 3 4" xfId="963" xr:uid="{00000000-0005-0000-0000-0000C2030000}"/>
    <cellStyle name="40% - Énfasis2 3 4" xfId="964" xr:uid="{00000000-0005-0000-0000-0000C3030000}"/>
    <cellStyle name="40% - Énfasis2 3 4 2" xfId="965" xr:uid="{00000000-0005-0000-0000-0000C4030000}"/>
    <cellStyle name="40% - Énfasis2 3 4 2 2" xfId="966" xr:uid="{00000000-0005-0000-0000-0000C5030000}"/>
    <cellStyle name="40% - Énfasis2 3 4 3" xfId="967" xr:uid="{00000000-0005-0000-0000-0000C6030000}"/>
    <cellStyle name="40% - Énfasis2 3 5" xfId="968" xr:uid="{00000000-0005-0000-0000-0000C7030000}"/>
    <cellStyle name="40% - Énfasis2 3 5 2" xfId="969" xr:uid="{00000000-0005-0000-0000-0000C8030000}"/>
    <cellStyle name="40% - Énfasis2 3 5 2 2" xfId="970" xr:uid="{00000000-0005-0000-0000-0000C9030000}"/>
    <cellStyle name="40% - Énfasis2 3 5 3" xfId="971" xr:uid="{00000000-0005-0000-0000-0000CA030000}"/>
    <cellStyle name="40% - Énfasis2 3 6" xfId="972" xr:uid="{00000000-0005-0000-0000-0000CB030000}"/>
    <cellStyle name="40% - Énfasis2 3 6 2" xfId="973" xr:uid="{00000000-0005-0000-0000-0000CC030000}"/>
    <cellStyle name="40% - Énfasis2 3 6 2 2" xfId="974" xr:uid="{00000000-0005-0000-0000-0000CD030000}"/>
    <cellStyle name="40% - Énfasis2 3 6 3" xfId="975" xr:uid="{00000000-0005-0000-0000-0000CE030000}"/>
    <cellStyle name="40% - Énfasis2 3 7" xfId="976" xr:uid="{00000000-0005-0000-0000-0000CF030000}"/>
    <cellStyle name="40% - Énfasis2 3 7 2" xfId="977" xr:uid="{00000000-0005-0000-0000-0000D0030000}"/>
    <cellStyle name="40% - Énfasis2 3 7 2 2" xfId="978" xr:uid="{00000000-0005-0000-0000-0000D1030000}"/>
    <cellStyle name="40% - Énfasis2 3 7 3" xfId="979" xr:uid="{00000000-0005-0000-0000-0000D2030000}"/>
    <cellStyle name="40% - Énfasis2 3 8" xfId="980" xr:uid="{00000000-0005-0000-0000-0000D3030000}"/>
    <cellStyle name="40% - Énfasis2 3 8 2" xfId="981" xr:uid="{00000000-0005-0000-0000-0000D4030000}"/>
    <cellStyle name="40% - Énfasis2 3 8 2 2" xfId="982" xr:uid="{00000000-0005-0000-0000-0000D5030000}"/>
    <cellStyle name="40% - Énfasis2 3 8 3" xfId="983" xr:uid="{00000000-0005-0000-0000-0000D6030000}"/>
    <cellStyle name="40% - Énfasis2 3 9" xfId="984" xr:uid="{00000000-0005-0000-0000-0000D7030000}"/>
    <cellStyle name="40% - Énfasis2 3 9 2" xfId="985" xr:uid="{00000000-0005-0000-0000-0000D8030000}"/>
    <cellStyle name="40% - Énfasis2 3 9 2 2" xfId="986" xr:uid="{00000000-0005-0000-0000-0000D9030000}"/>
    <cellStyle name="40% - Énfasis2 3 9 3" xfId="987" xr:uid="{00000000-0005-0000-0000-0000DA030000}"/>
    <cellStyle name="40% - Énfasis2 3_Hoja1" xfId="988" xr:uid="{00000000-0005-0000-0000-0000DB030000}"/>
    <cellStyle name="40% - Énfasis3 2" xfId="989" xr:uid="{00000000-0005-0000-0000-0000DC030000}"/>
    <cellStyle name="40% - Énfasis3 2 10" xfId="990" xr:uid="{00000000-0005-0000-0000-0000DD030000}"/>
    <cellStyle name="40% - Énfasis3 2 10 2" xfId="991" xr:uid="{00000000-0005-0000-0000-0000DE030000}"/>
    <cellStyle name="40% - Énfasis3 2 10 2 2" xfId="992" xr:uid="{00000000-0005-0000-0000-0000DF030000}"/>
    <cellStyle name="40% - Énfasis3 2 10 3" xfId="993" xr:uid="{00000000-0005-0000-0000-0000E0030000}"/>
    <cellStyle name="40% - Énfasis3 2 11" xfId="994" xr:uid="{00000000-0005-0000-0000-0000E1030000}"/>
    <cellStyle name="40% - Énfasis3 2 11 2" xfId="995" xr:uid="{00000000-0005-0000-0000-0000E2030000}"/>
    <cellStyle name="40% - Énfasis3 2 11 2 2" xfId="996" xr:uid="{00000000-0005-0000-0000-0000E3030000}"/>
    <cellStyle name="40% - Énfasis3 2 11 3" xfId="997" xr:uid="{00000000-0005-0000-0000-0000E4030000}"/>
    <cellStyle name="40% - Énfasis3 2 12" xfId="998" xr:uid="{00000000-0005-0000-0000-0000E5030000}"/>
    <cellStyle name="40% - Énfasis3 2 12 2" xfId="999" xr:uid="{00000000-0005-0000-0000-0000E6030000}"/>
    <cellStyle name="40% - Énfasis3 2 12 2 2" xfId="1000" xr:uid="{00000000-0005-0000-0000-0000E7030000}"/>
    <cellStyle name="40% - Énfasis3 2 12 3" xfId="1001" xr:uid="{00000000-0005-0000-0000-0000E8030000}"/>
    <cellStyle name="40% - Énfasis3 2 13" xfId="1002" xr:uid="{00000000-0005-0000-0000-0000E9030000}"/>
    <cellStyle name="40% - Énfasis3 2 13 2" xfId="1003" xr:uid="{00000000-0005-0000-0000-0000EA030000}"/>
    <cellStyle name="40% - Énfasis3 2 13 2 2" xfId="1004" xr:uid="{00000000-0005-0000-0000-0000EB030000}"/>
    <cellStyle name="40% - Énfasis3 2 13 3" xfId="1005" xr:uid="{00000000-0005-0000-0000-0000EC030000}"/>
    <cellStyle name="40% - Énfasis3 2 14" xfId="1006" xr:uid="{00000000-0005-0000-0000-0000ED030000}"/>
    <cellStyle name="40% - Énfasis3 2 14 2" xfId="1007" xr:uid="{00000000-0005-0000-0000-0000EE030000}"/>
    <cellStyle name="40% - Énfasis3 2 15" xfId="1008" xr:uid="{00000000-0005-0000-0000-0000EF030000}"/>
    <cellStyle name="40% - Énfasis3 2 2" xfId="1009" xr:uid="{00000000-0005-0000-0000-0000F0030000}"/>
    <cellStyle name="40% - Énfasis3 2 2 2" xfId="1010" xr:uid="{00000000-0005-0000-0000-0000F1030000}"/>
    <cellStyle name="40% - Énfasis3 2 2 2 2" xfId="1011" xr:uid="{00000000-0005-0000-0000-0000F2030000}"/>
    <cellStyle name="40% - Énfasis3 2 2 2 2 2" xfId="1012" xr:uid="{00000000-0005-0000-0000-0000F3030000}"/>
    <cellStyle name="40% - Énfasis3 2 2 2 3" xfId="1013" xr:uid="{00000000-0005-0000-0000-0000F4030000}"/>
    <cellStyle name="40% - Énfasis3 2 2 3" xfId="1014" xr:uid="{00000000-0005-0000-0000-0000F5030000}"/>
    <cellStyle name="40% - Énfasis3 2 2 3 2" xfId="1015" xr:uid="{00000000-0005-0000-0000-0000F6030000}"/>
    <cellStyle name="40% - Énfasis3 2 2 4" xfId="1016" xr:uid="{00000000-0005-0000-0000-0000F7030000}"/>
    <cellStyle name="40% - Énfasis3 2 3" xfId="1017" xr:uid="{00000000-0005-0000-0000-0000F8030000}"/>
    <cellStyle name="40% - Énfasis3 2 3 2" xfId="1018" xr:uid="{00000000-0005-0000-0000-0000F9030000}"/>
    <cellStyle name="40% - Énfasis3 2 3 2 2" xfId="1019" xr:uid="{00000000-0005-0000-0000-0000FA030000}"/>
    <cellStyle name="40% - Énfasis3 2 3 2 2 2" xfId="1020" xr:uid="{00000000-0005-0000-0000-0000FB030000}"/>
    <cellStyle name="40% - Énfasis3 2 3 2 3" xfId="1021" xr:uid="{00000000-0005-0000-0000-0000FC030000}"/>
    <cellStyle name="40% - Énfasis3 2 3 3" xfId="1022" xr:uid="{00000000-0005-0000-0000-0000FD030000}"/>
    <cellStyle name="40% - Énfasis3 2 3 3 2" xfId="1023" xr:uid="{00000000-0005-0000-0000-0000FE030000}"/>
    <cellStyle name="40% - Énfasis3 2 3 4" xfId="1024" xr:uid="{00000000-0005-0000-0000-0000FF030000}"/>
    <cellStyle name="40% - Énfasis3 2 4" xfId="1025" xr:uid="{00000000-0005-0000-0000-000000040000}"/>
    <cellStyle name="40% - Énfasis3 2 4 2" xfId="1026" xr:uid="{00000000-0005-0000-0000-000001040000}"/>
    <cellStyle name="40% - Énfasis3 2 4 2 2" xfId="1027" xr:uid="{00000000-0005-0000-0000-000002040000}"/>
    <cellStyle name="40% - Énfasis3 2 4 3" xfId="1028" xr:uid="{00000000-0005-0000-0000-000003040000}"/>
    <cellStyle name="40% - Énfasis3 2 5" xfId="1029" xr:uid="{00000000-0005-0000-0000-000004040000}"/>
    <cellStyle name="40% - Énfasis3 2 5 2" xfId="1030" xr:uid="{00000000-0005-0000-0000-000005040000}"/>
    <cellStyle name="40% - Énfasis3 2 5 2 2" xfId="1031" xr:uid="{00000000-0005-0000-0000-000006040000}"/>
    <cellStyle name="40% - Énfasis3 2 5 3" xfId="1032" xr:uid="{00000000-0005-0000-0000-000007040000}"/>
    <cellStyle name="40% - Énfasis3 2 6" xfId="1033" xr:uid="{00000000-0005-0000-0000-000008040000}"/>
    <cellStyle name="40% - Énfasis3 2 6 2" xfId="1034" xr:uid="{00000000-0005-0000-0000-000009040000}"/>
    <cellStyle name="40% - Énfasis3 2 6 2 2" xfId="1035" xr:uid="{00000000-0005-0000-0000-00000A040000}"/>
    <cellStyle name="40% - Énfasis3 2 6 3" xfId="1036" xr:uid="{00000000-0005-0000-0000-00000B040000}"/>
    <cellStyle name="40% - Énfasis3 2 7" xfId="1037" xr:uid="{00000000-0005-0000-0000-00000C040000}"/>
    <cellStyle name="40% - Énfasis3 2 7 2" xfId="1038" xr:uid="{00000000-0005-0000-0000-00000D040000}"/>
    <cellStyle name="40% - Énfasis3 2 7 2 2" xfId="1039" xr:uid="{00000000-0005-0000-0000-00000E040000}"/>
    <cellStyle name="40% - Énfasis3 2 7 3" xfId="1040" xr:uid="{00000000-0005-0000-0000-00000F040000}"/>
    <cellStyle name="40% - Énfasis3 2 8" xfId="1041" xr:uid="{00000000-0005-0000-0000-000010040000}"/>
    <cellStyle name="40% - Énfasis3 2 8 2" xfId="1042" xr:uid="{00000000-0005-0000-0000-000011040000}"/>
    <cellStyle name="40% - Énfasis3 2 8 2 2" xfId="1043" xr:uid="{00000000-0005-0000-0000-000012040000}"/>
    <cellStyle name="40% - Énfasis3 2 8 3" xfId="1044" xr:uid="{00000000-0005-0000-0000-000013040000}"/>
    <cellStyle name="40% - Énfasis3 2 9" xfId="1045" xr:uid="{00000000-0005-0000-0000-000014040000}"/>
    <cellStyle name="40% - Énfasis3 2 9 2" xfId="1046" xr:uid="{00000000-0005-0000-0000-000015040000}"/>
    <cellStyle name="40% - Énfasis3 2 9 2 2" xfId="1047" xr:uid="{00000000-0005-0000-0000-000016040000}"/>
    <cellStyle name="40% - Énfasis3 2 9 3" xfId="1048" xr:uid="{00000000-0005-0000-0000-000017040000}"/>
    <cellStyle name="40% - Énfasis3 2_29-033-POSICION-INSTITUCIONAL" xfId="1049" xr:uid="{00000000-0005-0000-0000-000018040000}"/>
    <cellStyle name="40% - Énfasis3 3" xfId="1050" xr:uid="{00000000-0005-0000-0000-000019040000}"/>
    <cellStyle name="40% - Énfasis3 3 10" xfId="1051" xr:uid="{00000000-0005-0000-0000-00001A040000}"/>
    <cellStyle name="40% - Énfasis3 3 10 2" xfId="1052" xr:uid="{00000000-0005-0000-0000-00001B040000}"/>
    <cellStyle name="40% - Énfasis3 3 10 2 2" xfId="1053" xr:uid="{00000000-0005-0000-0000-00001C040000}"/>
    <cellStyle name="40% - Énfasis3 3 10 3" xfId="1054" xr:uid="{00000000-0005-0000-0000-00001D040000}"/>
    <cellStyle name="40% - Énfasis3 3 11" xfId="1055" xr:uid="{00000000-0005-0000-0000-00001E040000}"/>
    <cellStyle name="40% - Énfasis3 3 11 2" xfId="1056" xr:uid="{00000000-0005-0000-0000-00001F040000}"/>
    <cellStyle name="40% - Énfasis3 3 11 2 2" xfId="1057" xr:uid="{00000000-0005-0000-0000-000020040000}"/>
    <cellStyle name="40% - Énfasis3 3 11 3" xfId="1058" xr:uid="{00000000-0005-0000-0000-000021040000}"/>
    <cellStyle name="40% - Énfasis3 3 12" xfId="1059" xr:uid="{00000000-0005-0000-0000-000022040000}"/>
    <cellStyle name="40% - Énfasis3 3 12 2" xfId="1060" xr:uid="{00000000-0005-0000-0000-000023040000}"/>
    <cellStyle name="40% - Énfasis3 3 12 2 2" xfId="1061" xr:uid="{00000000-0005-0000-0000-000024040000}"/>
    <cellStyle name="40% - Énfasis3 3 12 3" xfId="1062" xr:uid="{00000000-0005-0000-0000-000025040000}"/>
    <cellStyle name="40% - Énfasis3 3 13" xfId="1063" xr:uid="{00000000-0005-0000-0000-000026040000}"/>
    <cellStyle name="40% - Énfasis3 3 13 2" xfId="1064" xr:uid="{00000000-0005-0000-0000-000027040000}"/>
    <cellStyle name="40% - Énfasis3 3 13 2 2" xfId="1065" xr:uid="{00000000-0005-0000-0000-000028040000}"/>
    <cellStyle name="40% - Énfasis3 3 13 3" xfId="1066" xr:uid="{00000000-0005-0000-0000-000029040000}"/>
    <cellStyle name="40% - Énfasis3 3 14" xfId="1067" xr:uid="{00000000-0005-0000-0000-00002A040000}"/>
    <cellStyle name="40% - Énfasis3 3 14 2" xfId="1068" xr:uid="{00000000-0005-0000-0000-00002B040000}"/>
    <cellStyle name="40% - Énfasis3 3 15" xfId="1069" xr:uid="{00000000-0005-0000-0000-00002C040000}"/>
    <cellStyle name="40% - Énfasis3 3 2" xfId="1070" xr:uid="{00000000-0005-0000-0000-00002D040000}"/>
    <cellStyle name="40% - Énfasis3 3 2 2" xfId="1071" xr:uid="{00000000-0005-0000-0000-00002E040000}"/>
    <cellStyle name="40% - Énfasis3 3 2 2 2" xfId="1072" xr:uid="{00000000-0005-0000-0000-00002F040000}"/>
    <cellStyle name="40% - Énfasis3 3 2 2 2 2" xfId="1073" xr:uid="{00000000-0005-0000-0000-000030040000}"/>
    <cellStyle name="40% - Énfasis3 3 2 2 3" xfId="1074" xr:uid="{00000000-0005-0000-0000-000031040000}"/>
    <cellStyle name="40% - Énfasis3 3 2 3" xfId="1075" xr:uid="{00000000-0005-0000-0000-000032040000}"/>
    <cellStyle name="40% - Énfasis3 3 2 3 2" xfId="1076" xr:uid="{00000000-0005-0000-0000-000033040000}"/>
    <cellStyle name="40% - Énfasis3 3 2 4" xfId="1077" xr:uid="{00000000-0005-0000-0000-000034040000}"/>
    <cellStyle name="40% - Énfasis3 3 3" xfId="1078" xr:uid="{00000000-0005-0000-0000-000035040000}"/>
    <cellStyle name="40% - Énfasis3 3 3 2" xfId="1079" xr:uid="{00000000-0005-0000-0000-000036040000}"/>
    <cellStyle name="40% - Énfasis3 3 3 2 2" xfId="1080" xr:uid="{00000000-0005-0000-0000-000037040000}"/>
    <cellStyle name="40% - Énfasis3 3 3 2 2 2" xfId="1081" xr:uid="{00000000-0005-0000-0000-000038040000}"/>
    <cellStyle name="40% - Énfasis3 3 3 2 3" xfId="1082" xr:uid="{00000000-0005-0000-0000-000039040000}"/>
    <cellStyle name="40% - Énfasis3 3 3 3" xfId="1083" xr:uid="{00000000-0005-0000-0000-00003A040000}"/>
    <cellStyle name="40% - Énfasis3 3 3 3 2" xfId="1084" xr:uid="{00000000-0005-0000-0000-00003B040000}"/>
    <cellStyle name="40% - Énfasis3 3 3 4" xfId="1085" xr:uid="{00000000-0005-0000-0000-00003C040000}"/>
    <cellStyle name="40% - Énfasis3 3 4" xfId="1086" xr:uid="{00000000-0005-0000-0000-00003D040000}"/>
    <cellStyle name="40% - Énfasis3 3 4 2" xfId="1087" xr:uid="{00000000-0005-0000-0000-00003E040000}"/>
    <cellStyle name="40% - Énfasis3 3 4 2 2" xfId="1088" xr:uid="{00000000-0005-0000-0000-00003F040000}"/>
    <cellStyle name="40% - Énfasis3 3 4 3" xfId="1089" xr:uid="{00000000-0005-0000-0000-000040040000}"/>
    <cellStyle name="40% - Énfasis3 3 5" xfId="1090" xr:uid="{00000000-0005-0000-0000-000041040000}"/>
    <cellStyle name="40% - Énfasis3 3 5 2" xfId="1091" xr:uid="{00000000-0005-0000-0000-000042040000}"/>
    <cellStyle name="40% - Énfasis3 3 5 2 2" xfId="1092" xr:uid="{00000000-0005-0000-0000-000043040000}"/>
    <cellStyle name="40% - Énfasis3 3 5 3" xfId="1093" xr:uid="{00000000-0005-0000-0000-000044040000}"/>
    <cellStyle name="40% - Énfasis3 3 6" xfId="1094" xr:uid="{00000000-0005-0000-0000-000045040000}"/>
    <cellStyle name="40% - Énfasis3 3 6 2" xfId="1095" xr:uid="{00000000-0005-0000-0000-000046040000}"/>
    <cellStyle name="40% - Énfasis3 3 6 2 2" xfId="1096" xr:uid="{00000000-0005-0000-0000-000047040000}"/>
    <cellStyle name="40% - Énfasis3 3 6 3" xfId="1097" xr:uid="{00000000-0005-0000-0000-000048040000}"/>
    <cellStyle name="40% - Énfasis3 3 7" xfId="1098" xr:uid="{00000000-0005-0000-0000-000049040000}"/>
    <cellStyle name="40% - Énfasis3 3 7 2" xfId="1099" xr:uid="{00000000-0005-0000-0000-00004A040000}"/>
    <cellStyle name="40% - Énfasis3 3 7 2 2" xfId="1100" xr:uid="{00000000-0005-0000-0000-00004B040000}"/>
    <cellStyle name="40% - Énfasis3 3 7 3" xfId="1101" xr:uid="{00000000-0005-0000-0000-00004C040000}"/>
    <cellStyle name="40% - Énfasis3 3 8" xfId="1102" xr:uid="{00000000-0005-0000-0000-00004D040000}"/>
    <cellStyle name="40% - Énfasis3 3 8 2" xfId="1103" xr:uid="{00000000-0005-0000-0000-00004E040000}"/>
    <cellStyle name="40% - Énfasis3 3 8 2 2" xfId="1104" xr:uid="{00000000-0005-0000-0000-00004F040000}"/>
    <cellStyle name="40% - Énfasis3 3 8 3" xfId="1105" xr:uid="{00000000-0005-0000-0000-000050040000}"/>
    <cellStyle name="40% - Énfasis3 3 9" xfId="1106" xr:uid="{00000000-0005-0000-0000-000051040000}"/>
    <cellStyle name="40% - Énfasis3 3 9 2" xfId="1107" xr:uid="{00000000-0005-0000-0000-000052040000}"/>
    <cellStyle name="40% - Énfasis3 3 9 2 2" xfId="1108" xr:uid="{00000000-0005-0000-0000-000053040000}"/>
    <cellStyle name="40% - Énfasis3 3 9 3" xfId="1109" xr:uid="{00000000-0005-0000-0000-000054040000}"/>
    <cellStyle name="40% - Énfasis3 3_Hoja1" xfId="1110" xr:uid="{00000000-0005-0000-0000-000055040000}"/>
    <cellStyle name="40% - Énfasis4 2" xfId="1111" xr:uid="{00000000-0005-0000-0000-000056040000}"/>
    <cellStyle name="40% - Énfasis4 2 10" xfId="1112" xr:uid="{00000000-0005-0000-0000-000057040000}"/>
    <cellStyle name="40% - Énfasis4 2 10 2" xfId="1113" xr:uid="{00000000-0005-0000-0000-000058040000}"/>
    <cellStyle name="40% - Énfasis4 2 10 2 2" xfId="1114" xr:uid="{00000000-0005-0000-0000-000059040000}"/>
    <cellStyle name="40% - Énfasis4 2 10 3" xfId="1115" xr:uid="{00000000-0005-0000-0000-00005A040000}"/>
    <cellStyle name="40% - Énfasis4 2 11" xfId="1116" xr:uid="{00000000-0005-0000-0000-00005B040000}"/>
    <cellStyle name="40% - Énfasis4 2 11 2" xfId="1117" xr:uid="{00000000-0005-0000-0000-00005C040000}"/>
    <cellStyle name="40% - Énfasis4 2 11 2 2" xfId="1118" xr:uid="{00000000-0005-0000-0000-00005D040000}"/>
    <cellStyle name="40% - Énfasis4 2 11 3" xfId="1119" xr:uid="{00000000-0005-0000-0000-00005E040000}"/>
    <cellStyle name="40% - Énfasis4 2 12" xfId="1120" xr:uid="{00000000-0005-0000-0000-00005F040000}"/>
    <cellStyle name="40% - Énfasis4 2 12 2" xfId="1121" xr:uid="{00000000-0005-0000-0000-000060040000}"/>
    <cellStyle name="40% - Énfasis4 2 12 2 2" xfId="1122" xr:uid="{00000000-0005-0000-0000-000061040000}"/>
    <cellStyle name="40% - Énfasis4 2 12 3" xfId="1123" xr:uid="{00000000-0005-0000-0000-000062040000}"/>
    <cellStyle name="40% - Énfasis4 2 13" xfId="1124" xr:uid="{00000000-0005-0000-0000-000063040000}"/>
    <cellStyle name="40% - Énfasis4 2 13 2" xfId="1125" xr:uid="{00000000-0005-0000-0000-000064040000}"/>
    <cellStyle name="40% - Énfasis4 2 13 2 2" xfId="1126" xr:uid="{00000000-0005-0000-0000-000065040000}"/>
    <cellStyle name="40% - Énfasis4 2 13 3" xfId="1127" xr:uid="{00000000-0005-0000-0000-000066040000}"/>
    <cellStyle name="40% - Énfasis4 2 14" xfId="1128" xr:uid="{00000000-0005-0000-0000-000067040000}"/>
    <cellStyle name="40% - Énfasis4 2 14 2" xfId="1129" xr:uid="{00000000-0005-0000-0000-000068040000}"/>
    <cellStyle name="40% - Énfasis4 2 15" xfId="1130" xr:uid="{00000000-0005-0000-0000-000069040000}"/>
    <cellStyle name="40% - Énfasis4 2 2" xfId="1131" xr:uid="{00000000-0005-0000-0000-00006A040000}"/>
    <cellStyle name="40% - Énfasis4 2 2 2" xfId="1132" xr:uid="{00000000-0005-0000-0000-00006B040000}"/>
    <cellStyle name="40% - Énfasis4 2 2 2 2" xfId="1133" xr:uid="{00000000-0005-0000-0000-00006C040000}"/>
    <cellStyle name="40% - Énfasis4 2 2 2 2 2" xfId="1134" xr:uid="{00000000-0005-0000-0000-00006D040000}"/>
    <cellStyle name="40% - Énfasis4 2 2 2 3" xfId="1135" xr:uid="{00000000-0005-0000-0000-00006E040000}"/>
    <cellStyle name="40% - Énfasis4 2 2 3" xfId="1136" xr:uid="{00000000-0005-0000-0000-00006F040000}"/>
    <cellStyle name="40% - Énfasis4 2 2 3 2" xfId="1137" xr:uid="{00000000-0005-0000-0000-000070040000}"/>
    <cellStyle name="40% - Énfasis4 2 2 4" xfId="1138" xr:uid="{00000000-0005-0000-0000-000071040000}"/>
    <cellStyle name="40% - Énfasis4 2 3" xfId="1139" xr:uid="{00000000-0005-0000-0000-000072040000}"/>
    <cellStyle name="40% - Énfasis4 2 3 2" xfId="1140" xr:uid="{00000000-0005-0000-0000-000073040000}"/>
    <cellStyle name="40% - Énfasis4 2 3 2 2" xfId="1141" xr:uid="{00000000-0005-0000-0000-000074040000}"/>
    <cellStyle name="40% - Énfasis4 2 3 2 2 2" xfId="1142" xr:uid="{00000000-0005-0000-0000-000075040000}"/>
    <cellStyle name="40% - Énfasis4 2 3 2 3" xfId="1143" xr:uid="{00000000-0005-0000-0000-000076040000}"/>
    <cellStyle name="40% - Énfasis4 2 3 3" xfId="1144" xr:uid="{00000000-0005-0000-0000-000077040000}"/>
    <cellStyle name="40% - Énfasis4 2 3 3 2" xfId="1145" xr:uid="{00000000-0005-0000-0000-000078040000}"/>
    <cellStyle name="40% - Énfasis4 2 3 4" xfId="1146" xr:uid="{00000000-0005-0000-0000-000079040000}"/>
    <cellStyle name="40% - Énfasis4 2 4" xfId="1147" xr:uid="{00000000-0005-0000-0000-00007A040000}"/>
    <cellStyle name="40% - Énfasis4 2 4 2" xfId="1148" xr:uid="{00000000-0005-0000-0000-00007B040000}"/>
    <cellStyle name="40% - Énfasis4 2 4 2 2" xfId="1149" xr:uid="{00000000-0005-0000-0000-00007C040000}"/>
    <cellStyle name="40% - Énfasis4 2 4 3" xfId="1150" xr:uid="{00000000-0005-0000-0000-00007D040000}"/>
    <cellStyle name="40% - Énfasis4 2 5" xfId="1151" xr:uid="{00000000-0005-0000-0000-00007E040000}"/>
    <cellStyle name="40% - Énfasis4 2 5 2" xfId="1152" xr:uid="{00000000-0005-0000-0000-00007F040000}"/>
    <cellStyle name="40% - Énfasis4 2 5 2 2" xfId="1153" xr:uid="{00000000-0005-0000-0000-000080040000}"/>
    <cellStyle name="40% - Énfasis4 2 5 3" xfId="1154" xr:uid="{00000000-0005-0000-0000-000081040000}"/>
    <cellStyle name="40% - Énfasis4 2 6" xfId="1155" xr:uid="{00000000-0005-0000-0000-000082040000}"/>
    <cellStyle name="40% - Énfasis4 2 6 2" xfId="1156" xr:uid="{00000000-0005-0000-0000-000083040000}"/>
    <cellStyle name="40% - Énfasis4 2 6 2 2" xfId="1157" xr:uid="{00000000-0005-0000-0000-000084040000}"/>
    <cellStyle name="40% - Énfasis4 2 6 3" xfId="1158" xr:uid="{00000000-0005-0000-0000-000085040000}"/>
    <cellStyle name="40% - Énfasis4 2 7" xfId="1159" xr:uid="{00000000-0005-0000-0000-000086040000}"/>
    <cellStyle name="40% - Énfasis4 2 7 2" xfId="1160" xr:uid="{00000000-0005-0000-0000-000087040000}"/>
    <cellStyle name="40% - Énfasis4 2 7 2 2" xfId="1161" xr:uid="{00000000-0005-0000-0000-000088040000}"/>
    <cellStyle name="40% - Énfasis4 2 7 3" xfId="1162" xr:uid="{00000000-0005-0000-0000-000089040000}"/>
    <cellStyle name="40% - Énfasis4 2 8" xfId="1163" xr:uid="{00000000-0005-0000-0000-00008A040000}"/>
    <cellStyle name="40% - Énfasis4 2 8 2" xfId="1164" xr:uid="{00000000-0005-0000-0000-00008B040000}"/>
    <cellStyle name="40% - Énfasis4 2 8 2 2" xfId="1165" xr:uid="{00000000-0005-0000-0000-00008C040000}"/>
    <cellStyle name="40% - Énfasis4 2 8 3" xfId="1166" xr:uid="{00000000-0005-0000-0000-00008D040000}"/>
    <cellStyle name="40% - Énfasis4 2 9" xfId="1167" xr:uid="{00000000-0005-0000-0000-00008E040000}"/>
    <cellStyle name="40% - Énfasis4 2 9 2" xfId="1168" xr:uid="{00000000-0005-0000-0000-00008F040000}"/>
    <cellStyle name="40% - Énfasis4 2 9 2 2" xfId="1169" xr:uid="{00000000-0005-0000-0000-000090040000}"/>
    <cellStyle name="40% - Énfasis4 2 9 3" xfId="1170" xr:uid="{00000000-0005-0000-0000-000091040000}"/>
    <cellStyle name="40% - Énfasis4 2_29-033-POSICION-INSTITUCIONAL" xfId="1171" xr:uid="{00000000-0005-0000-0000-000092040000}"/>
    <cellStyle name="40% - Énfasis4 3" xfId="1172" xr:uid="{00000000-0005-0000-0000-000093040000}"/>
    <cellStyle name="40% - Énfasis4 3 10" xfId="1173" xr:uid="{00000000-0005-0000-0000-000094040000}"/>
    <cellStyle name="40% - Énfasis4 3 10 2" xfId="1174" xr:uid="{00000000-0005-0000-0000-000095040000}"/>
    <cellStyle name="40% - Énfasis4 3 10 2 2" xfId="1175" xr:uid="{00000000-0005-0000-0000-000096040000}"/>
    <cellStyle name="40% - Énfasis4 3 10 3" xfId="1176" xr:uid="{00000000-0005-0000-0000-000097040000}"/>
    <cellStyle name="40% - Énfasis4 3 11" xfId="1177" xr:uid="{00000000-0005-0000-0000-000098040000}"/>
    <cellStyle name="40% - Énfasis4 3 11 2" xfId="1178" xr:uid="{00000000-0005-0000-0000-000099040000}"/>
    <cellStyle name="40% - Énfasis4 3 11 2 2" xfId="1179" xr:uid="{00000000-0005-0000-0000-00009A040000}"/>
    <cellStyle name="40% - Énfasis4 3 11 3" xfId="1180" xr:uid="{00000000-0005-0000-0000-00009B040000}"/>
    <cellStyle name="40% - Énfasis4 3 12" xfId="1181" xr:uid="{00000000-0005-0000-0000-00009C040000}"/>
    <cellStyle name="40% - Énfasis4 3 12 2" xfId="1182" xr:uid="{00000000-0005-0000-0000-00009D040000}"/>
    <cellStyle name="40% - Énfasis4 3 12 2 2" xfId="1183" xr:uid="{00000000-0005-0000-0000-00009E040000}"/>
    <cellStyle name="40% - Énfasis4 3 12 3" xfId="1184" xr:uid="{00000000-0005-0000-0000-00009F040000}"/>
    <cellStyle name="40% - Énfasis4 3 13" xfId="1185" xr:uid="{00000000-0005-0000-0000-0000A0040000}"/>
    <cellStyle name="40% - Énfasis4 3 13 2" xfId="1186" xr:uid="{00000000-0005-0000-0000-0000A1040000}"/>
    <cellStyle name="40% - Énfasis4 3 13 2 2" xfId="1187" xr:uid="{00000000-0005-0000-0000-0000A2040000}"/>
    <cellStyle name="40% - Énfasis4 3 13 3" xfId="1188" xr:uid="{00000000-0005-0000-0000-0000A3040000}"/>
    <cellStyle name="40% - Énfasis4 3 14" xfId="1189" xr:uid="{00000000-0005-0000-0000-0000A4040000}"/>
    <cellStyle name="40% - Énfasis4 3 14 2" xfId="1190" xr:uid="{00000000-0005-0000-0000-0000A5040000}"/>
    <cellStyle name="40% - Énfasis4 3 15" xfId="1191" xr:uid="{00000000-0005-0000-0000-0000A6040000}"/>
    <cellStyle name="40% - Énfasis4 3 2" xfId="1192" xr:uid="{00000000-0005-0000-0000-0000A7040000}"/>
    <cellStyle name="40% - Énfasis4 3 2 2" xfId="1193" xr:uid="{00000000-0005-0000-0000-0000A8040000}"/>
    <cellStyle name="40% - Énfasis4 3 2 2 2" xfId="1194" xr:uid="{00000000-0005-0000-0000-0000A9040000}"/>
    <cellStyle name="40% - Énfasis4 3 2 2 2 2" xfId="1195" xr:uid="{00000000-0005-0000-0000-0000AA040000}"/>
    <cellStyle name="40% - Énfasis4 3 2 2 3" xfId="1196" xr:uid="{00000000-0005-0000-0000-0000AB040000}"/>
    <cellStyle name="40% - Énfasis4 3 2 3" xfId="1197" xr:uid="{00000000-0005-0000-0000-0000AC040000}"/>
    <cellStyle name="40% - Énfasis4 3 2 3 2" xfId="1198" xr:uid="{00000000-0005-0000-0000-0000AD040000}"/>
    <cellStyle name="40% - Énfasis4 3 2 4" xfId="1199" xr:uid="{00000000-0005-0000-0000-0000AE040000}"/>
    <cellStyle name="40% - Énfasis4 3 3" xfId="1200" xr:uid="{00000000-0005-0000-0000-0000AF040000}"/>
    <cellStyle name="40% - Énfasis4 3 3 2" xfId="1201" xr:uid="{00000000-0005-0000-0000-0000B0040000}"/>
    <cellStyle name="40% - Énfasis4 3 3 2 2" xfId="1202" xr:uid="{00000000-0005-0000-0000-0000B1040000}"/>
    <cellStyle name="40% - Énfasis4 3 3 2 2 2" xfId="1203" xr:uid="{00000000-0005-0000-0000-0000B2040000}"/>
    <cellStyle name="40% - Énfasis4 3 3 2 3" xfId="1204" xr:uid="{00000000-0005-0000-0000-0000B3040000}"/>
    <cellStyle name="40% - Énfasis4 3 3 3" xfId="1205" xr:uid="{00000000-0005-0000-0000-0000B4040000}"/>
    <cellStyle name="40% - Énfasis4 3 3 3 2" xfId="1206" xr:uid="{00000000-0005-0000-0000-0000B5040000}"/>
    <cellStyle name="40% - Énfasis4 3 3 4" xfId="1207" xr:uid="{00000000-0005-0000-0000-0000B6040000}"/>
    <cellStyle name="40% - Énfasis4 3 4" xfId="1208" xr:uid="{00000000-0005-0000-0000-0000B7040000}"/>
    <cellStyle name="40% - Énfasis4 3 4 2" xfId="1209" xr:uid="{00000000-0005-0000-0000-0000B8040000}"/>
    <cellStyle name="40% - Énfasis4 3 4 2 2" xfId="1210" xr:uid="{00000000-0005-0000-0000-0000B9040000}"/>
    <cellStyle name="40% - Énfasis4 3 4 3" xfId="1211" xr:uid="{00000000-0005-0000-0000-0000BA040000}"/>
    <cellStyle name="40% - Énfasis4 3 5" xfId="1212" xr:uid="{00000000-0005-0000-0000-0000BB040000}"/>
    <cellStyle name="40% - Énfasis4 3 5 2" xfId="1213" xr:uid="{00000000-0005-0000-0000-0000BC040000}"/>
    <cellStyle name="40% - Énfasis4 3 5 2 2" xfId="1214" xr:uid="{00000000-0005-0000-0000-0000BD040000}"/>
    <cellStyle name="40% - Énfasis4 3 5 3" xfId="1215" xr:uid="{00000000-0005-0000-0000-0000BE040000}"/>
    <cellStyle name="40% - Énfasis4 3 6" xfId="1216" xr:uid="{00000000-0005-0000-0000-0000BF040000}"/>
    <cellStyle name="40% - Énfasis4 3 6 2" xfId="1217" xr:uid="{00000000-0005-0000-0000-0000C0040000}"/>
    <cellStyle name="40% - Énfasis4 3 6 2 2" xfId="1218" xr:uid="{00000000-0005-0000-0000-0000C1040000}"/>
    <cellStyle name="40% - Énfasis4 3 6 3" xfId="1219" xr:uid="{00000000-0005-0000-0000-0000C2040000}"/>
    <cellStyle name="40% - Énfasis4 3 7" xfId="1220" xr:uid="{00000000-0005-0000-0000-0000C3040000}"/>
    <cellStyle name="40% - Énfasis4 3 7 2" xfId="1221" xr:uid="{00000000-0005-0000-0000-0000C4040000}"/>
    <cellStyle name="40% - Énfasis4 3 7 2 2" xfId="1222" xr:uid="{00000000-0005-0000-0000-0000C5040000}"/>
    <cellStyle name="40% - Énfasis4 3 7 3" xfId="1223" xr:uid="{00000000-0005-0000-0000-0000C6040000}"/>
    <cellStyle name="40% - Énfasis4 3 8" xfId="1224" xr:uid="{00000000-0005-0000-0000-0000C7040000}"/>
    <cellStyle name="40% - Énfasis4 3 8 2" xfId="1225" xr:uid="{00000000-0005-0000-0000-0000C8040000}"/>
    <cellStyle name="40% - Énfasis4 3 8 2 2" xfId="1226" xr:uid="{00000000-0005-0000-0000-0000C9040000}"/>
    <cellStyle name="40% - Énfasis4 3 8 3" xfId="1227" xr:uid="{00000000-0005-0000-0000-0000CA040000}"/>
    <cellStyle name="40% - Énfasis4 3 9" xfId="1228" xr:uid="{00000000-0005-0000-0000-0000CB040000}"/>
    <cellStyle name="40% - Énfasis4 3 9 2" xfId="1229" xr:uid="{00000000-0005-0000-0000-0000CC040000}"/>
    <cellStyle name="40% - Énfasis4 3 9 2 2" xfId="1230" xr:uid="{00000000-0005-0000-0000-0000CD040000}"/>
    <cellStyle name="40% - Énfasis4 3 9 3" xfId="1231" xr:uid="{00000000-0005-0000-0000-0000CE040000}"/>
    <cellStyle name="40% - Énfasis4 3_Hoja1" xfId="1232" xr:uid="{00000000-0005-0000-0000-0000CF040000}"/>
    <cellStyle name="40% - Énfasis5 2" xfId="1233" xr:uid="{00000000-0005-0000-0000-0000D0040000}"/>
    <cellStyle name="40% - Énfasis5 2 10" xfId="1234" xr:uid="{00000000-0005-0000-0000-0000D1040000}"/>
    <cellStyle name="40% - Énfasis5 2 10 2" xfId="1235" xr:uid="{00000000-0005-0000-0000-0000D2040000}"/>
    <cellStyle name="40% - Énfasis5 2 10 2 2" xfId="1236" xr:uid="{00000000-0005-0000-0000-0000D3040000}"/>
    <cellStyle name="40% - Énfasis5 2 10 3" xfId="1237" xr:uid="{00000000-0005-0000-0000-0000D4040000}"/>
    <cellStyle name="40% - Énfasis5 2 11" xfId="1238" xr:uid="{00000000-0005-0000-0000-0000D5040000}"/>
    <cellStyle name="40% - Énfasis5 2 11 2" xfId="1239" xr:uid="{00000000-0005-0000-0000-0000D6040000}"/>
    <cellStyle name="40% - Énfasis5 2 11 2 2" xfId="1240" xr:uid="{00000000-0005-0000-0000-0000D7040000}"/>
    <cellStyle name="40% - Énfasis5 2 11 3" xfId="1241" xr:uid="{00000000-0005-0000-0000-0000D8040000}"/>
    <cellStyle name="40% - Énfasis5 2 12" xfId="1242" xr:uid="{00000000-0005-0000-0000-0000D9040000}"/>
    <cellStyle name="40% - Énfasis5 2 12 2" xfId="1243" xr:uid="{00000000-0005-0000-0000-0000DA040000}"/>
    <cellStyle name="40% - Énfasis5 2 12 2 2" xfId="1244" xr:uid="{00000000-0005-0000-0000-0000DB040000}"/>
    <cellStyle name="40% - Énfasis5 2 12 3" xfId="1245" xr:uid="{00000000-0005-0000-0000-0000DC040000}"/>
    <cellStyle name="40% - Énfasis5 2 13" xfId="1246" xr:uid="{00000000-0005-0000-0000-0000DD040000}"/>
    <cellStyle name="40% - Énfasis5 2 13 2" xfId="1247" xr:uid="{00000000-0005-0000-0000-0000DE040000}"/>
    <cellStyle name="40% - Énfasis5 2 13 2 2" xfId="1248" xr:uid="{00000000-0005-0000-0000-0000DF040000}"/>
    <cellStyle name="40% - Énfasis5 2 13 3" xfId="1249" xr:uid="{00000000-0005-0000-0000-0000E0040000}"/>
    <cellStyle name="40% - Énfasis5 2 14" xfId="1250" xr:uid="{00000000-0005-0000-0000-0000E1040000}"/>
    <cellStyle name="40% - Énfasis5 2 14 2" xfId="1251" xr:uid="{00000000-0005-0000-0000-0000E2040000}"/>
    <cellStyle name="40% - Énfasis5 2 15" xfId="1252" xr:uid="{00000000-0005-0000-0000-0000E3040000}"/>
    <cellStyle name="40% - Énfasis5 2 2" xfId="1253" xr:uid="{00000000-0005-0000-0000-0000E4040000}"/>
    <cellStyle name="40% - Énfasis5 2 2 2" xfId="1254" xr:uid="{00000000-0005-0000-0000-0000E5040000}"/>
    <cellStyle name="40% - Énfasis5 2 2 2 2" xfId="1255" xr:uid="{00000000-0005-0000-0000-0000E6040000}"/>
    <cellStyle name="40% - Énfasis5 2 2 2 2 2" xfId="1256" xr:uid="{00000000-0005-0000-0000-0000E7040000}"/>
    <cellStyle name="40% - Énfasis5 2 2 2 3" xfId="1257" xr:uid="{00000000-0005-0000-0000-0000E8040000}"/>
    <cellStyle name="40% - Énfasis5 2 2 3" xfId="1258" xr:uid="{00000000-0005-0000-0000-0000E9040000}"/>
    <cellStyle name="40% - Énfasis5 2 2 3 2" xfId="1259" xr:uid="{00000000-0005-0000-0000-0000EA040000}"/>
    <cellStyle name="40% - Énfasis5 2 2 4" xfId="1260" xr:uid="{00000000-0005-0000-0000-0000EB040000}"/>
    <cellStyle name="40% - Énfasis5 2 3" xfId="1261" xr:uid="{00000000-0005-0000-0000-0000EC040000}"/>
    <cellStyle name="40% - Énfasis5 2 3 2" xfId="1262" xr:uid="{00000000-0005-0000-0000-0000ED040000}"/>
    <cellStyle name="40% - Énfasis5 2 3 2 2" xfId="1263" xr:uid="{00000000-0005-0000-0000-0000EE040000}"/>
    <cellStyle name="40% - Énfasis5 2 3 2 2 2" xfId="1264" xr:uid="{00000000-0005-0000-0000-0000EF040000}"/>
    <cellStyle name="40% - Énfasis5 2 3 2 3" xfId="1265" xr:uid="{00000000-0005-0000-0000-0000F0040000}"/>
    <cellStyle name="40% - Énfasis5 2 3 3" xfId="1266" xr:uid="{00000000-0005-0000-0000-0000F1040000}"/>
    <cellStyle name="40% - Énfasis5 2 3 3 2" xfId="1267" xr:uid="{00000000-0005-0000-0000-0000F2040000}"/>
    <cellStyle name="40% - Énfasis5 2 3 4" xfId="1268" xr:uid="{00000000-0005-0000-0000-0000F3040000}"/>
    <cellStyle name="40% - Énfasis5 2 4" xfId="1269" xr:uid="{00000000-0005-0000-0000-0000F4040000}"/>
    <cellStyle name="40% - Énfasis5 2 4 2" xfId="1270" xr:uid="{00000000-0005-0000-0000-0000F5040000}"/>
    <cellStyle name="40% - Énfasis5 2 4 2 2" xfId="1271" xr:uid="{00000000-0005-0000-0000-0000F6040000}"/>
    <cellStyle name="40% - Énfasis5 2 4 3" xfId="1272" xr:uid="{00000000-0005-0000-0000-0000F7040000}"/>
    <cellStyle name="40% - Énfasis5 2 5" xfId="1273" xr:uid="{00000000-0005-0000-0000-0000F8040000}"/>
    <cellStyle name="40% - Énfasis5 2 5 2" xfId="1274" xr:uid="{00000000-0005-0000-0000-0000F9040000}"/>
    <cellStyle name="40% - Énfasis5 2 5 2 2" xfId="1275" xr:uid="{00000000-0005-0000-0000-0000FA040000}"/>
    <cellStyle name="40% - Énfasis5 2 5 3" xfId="1276" xr:uid="{00000000-0005-0000-0000-0000FB040000}"/>
    <cellStyle name="40% - Énfasis5 2 6" xfId="1277" xr:uid="{00000000-0005-0000-0000-0000FC040000}"/>
    <cellStyle name="40% - Énfasis5 2 6 2" xfId="1278" xr:uid="{00000000-0005-0000-0000-0000FD040000}"/>
    <cellStyle name="40% - Énfasis5 2 6 2 2" xfId="1279" xr:uid="{00000000-0005-0000-0000-0000FE040000}"/>
    <cellStyle name="40% - Énfasis5 2 6 3" xfId="1280" xr:uid="{00000000-0005-0000-0000-0000FF040000}"/>
    <cellStyle name="40% - Énfasis5 2 7" xfId="1281" xr:uid="{00000000-0005-0000-0000-000000050000}"/>
    <cellStyle name="40% - Énfasis5 2 7 2" xfId="1282" xr:uid="{00000000-0005-0000-0000-000001050000}"/>
    <cellStyle name="40% - Énfasis5 2 7 2 2" xfId="1283" xr:uid="{00000000-0005-0000-0000-000002050000}"/>
    <cellStyle name="40% - Énfasis5 2 7 3" xfId="1284" xr:uid="{00000000-0005-0000-0000-000003050000}"/>
    <cellStyle name="40% - Énfasis5 2 8" xfId="1285" xr:uid="{00000000-0005-0000-0000-000004050000}"/>
    <cellStyle name="40% - Énfasis5 2 8 2" xfId="1286" xr:uid="{00000000-0005-0000-0000-000005050000}"/>
    <cellStyle name="40% - Énfasis5 2 8 2 2" xfId="1287" xr:uid="{00000000-0005-0000-0000-000006050000}"/>
    <cellStyle name="40% - Énfasis5 2 8 3" xfId="1288" xr:uid="{00000000-0005-0000-0000-000007050000}"/>
    <cellStyle name="40% - Énfasis5 2 9" xfId="1289" xr:uid="{00000000-0005-0000-0000-000008050000}"/>
    <cellStyle name="40% - Énfasis5 2 9 2" xfId="1290" xr:uid="{00000000-0005-0000-0000-000009050000}"/>
    <cellStyle name="40% - Énfasis5 2 9 2 2" xfId="1291" xr:uid="{00000000-0005-0000-0000-00000A050000}"/>
    <cellStyle name="40% - Énfasis5 2 9 3" xfId="1292" xr:uid="{00000000-0005-0000-0000-00000B050000}"/>
    <cellStyle name="40% - Énfasis5 2_29-033-POSICION-INSTITUCIONAL" xfId="1293" xr:uid="{00000000-0005-0000-0000-00000C050000}"/>
    <cellStyle name="40% - Énfasis5 3" xfId="1294" xr:uid="{00000000-0005-0000-0000-00000D050000}"/>
    <cellStyle name="40% - Énfasis5 3 10" xfId="1295" xr:uid="{00000000-0005-0000-0000-00000E050000}"/>
    <cellStyle name="40% - Énfasis5 3 10 2" xfId="1296" xr:uid="{00000000-0005-0000-0000-00000F050000}"/>
    <cellStyle name="40% - Énfasis5 3 10 2 2" xfId="1297" xr:uid="{00000000-0005-0000-0000-000010050000}"/>
    <cellStyle name="40% - Énfasis5 3 10 3" xfId="1298" xr:uid="{00000000-0005-0000-0000-000011050000}"/>
    <cellStyle name="40% - Énfasis5 3 11" xfId="1299" xr:uid="{00000000-0005-0000-0000-000012050000}"/>
    <cellStyle name="40% - Énfasis5 3 11 2" xfId="1300" xr:uid="{00000000-0005-0000-0000-000013050000}"/>
    <cellStyle name="40% - Énfasis5 3 11 2 2" xfId="1301" xr:uid="{00000000-0005-0000-0000-000014050000}"/>
    <cellStyle name="40% - Énfasis5 3 11 3" xfId="1302" xr:uid="{00000000-0005-0000-0000-000015050000}"/>
    <cellStyle name="40% - Énfasis5 3 12" xfId="1303" xr:uid="{00000000-0005-0000-0000-000016050000}"/>
    <cellStyle name="40% - Énfasis5 3 12 2" xfId="1304" xr:uid="{00000000-0005-0000-0000-000017050000}"/>
    <cellStyle name="40% - Énfasis5 3 12 2 2" xfId="1305" xr:uid="{00000000-0005-0000-0000-000018050000}"/>
    <cellStyle name="40% - Énfasis5 3 12 3" xfId="1306" xr:uid="{00000000-0005-0000-0000-000019050000}"/>
    <cellStyle name="40% - Énfasis5 3 13" xfId="1307" xr:uid="{00000000-0005-0000-0000-00001A050000}"/>
    <cellStyle name="40% - Énfasis5 3 13 2" xfId="1308" xr:uid="{00000000-0005-0000-0000-00001B050000}"/>
    <cellStyle name="40% - Énfasis5 3 13 2 2" xfId="1309" xr:uid="{00000000-0005-0000-0000-00001C050000}"/>
    <cellStyle name="40% - Énfasis5 3 13 3" xfId="1310" xr:uid="{00000000-0005-0000-0000-00001D050000}"/>
    <cellStyle name="40% - Énfasis5 3 14" xfId="1311" xr:uid="{00000000-0005-0000-0000-00001E050000}"/>
    <cellStyle name="40% - Énfasis5 3 14 2" xfId="1312" xr:uid="{00000000-0005-0000-0000-00001F050000}"/>
    <cellStyle name="40% - Énfasis5 3 15" xfId="1313" xr:uid="{00000000-0005-0000-0000-000020050000}"/>
    <cellStyle name="40% - Énfasis5 3 2" xfId="1314" xr:uid="{00000000-0005-0000-0000-000021050000}"/>
    <cellStyle name="40% - Énfasis5 3 2 2" xfId="1315" xr:uid="{00000000-0005-0000-0000-000022050000}"/>
    <cellStyle name="40% - Énfasis5 3 2 2 2" xfId="1316" xr:uid="{00000000-0005-0000-0000-000023050000}"/>
    <cellStyle name="40% - Énfasis5 3 2 2 2 2" xfId="1317" xr:uid="{00000000-0005-0000-0000-000024050000}"/>
    <cellStyle name="40% - Énfasis5 3 2 2 3" xfId="1318" xr:uid="{00000000-0005-0000-0000-000025050000}"/>
    <cellStyle name="40% - Énfasis5 3 2 3" xfId="1319" xr:uid="{00000000-0005-0000-0000-000026050000}"/>
    <cellStyle name="40% - Énfasis5 3 2 3 2" xfId="1320" xr:uid="{00000000-0005-0000-0000-000027050000}"/>
    <cellStyle name="40% - Énfasis5 3 2 4" xfId="1321" xr:uid="{00000000-0005-0000-0000-000028050000}"/>
    <cellStyle name="40% - Énfasis5 3 3" xfId="1322" xr:uid="{00000000-0005-0000-0000-000029050000}"/>
    <cellStyle name="40% - Énfasis5 3 3 2" xfId="1323" xr:uid="{00000000-0005-0000-0000-00002A050000}"/>
    <cellStyle name="40% - Énfasis5 3 3 2 2" xfId="1324" xr:uid="{00000000-0005-0000-0000-00002B050000}"/>
    <cellStyle name="40% - Énfasis5 3 3 2 2 2" xfId="1325" xr:uid="{00000000-0005-0000-0000-00002C050000}"/>
    <cellStyle name="40% - Énfasis5 3 3 2 3" xfId="1326" xr:uid="{00000000-0005-0000-0000-00002D050000}"/>
    <cellStyle name="40% - Énfasis5 3 3 3" xfId="1327" xr:uid="{00000000-0005-0000-0000-00002E050000}"/>
    <cellStyle name="40% - Énfasis5 3 3 3 2" xfId="1328" xr:uid="{00000000-0005-0000-0000-00002F050000}"/>
    <cellStyle name="40% - Énfasis5 3 3 4" xfId="1329" xr:uid="{00000000-0005-0000-0000-000030050000}"/>
    <cellStyle name="40% - Énfasis5 3 4" xfId="1330" xr:uid="{00000000-0005-0000-0000-000031050000}"/>
    <cellStyle name="40% - Énfasis5 3 4 2" xfId="1331" xr:uid="{00000000-0005-0000-0000-000032050000}"/>
    <cellStyle name="40% - Énfasis5 3 4 2 2" xfId="1332" xr:uid="{00000000-0005-0000-0000-000033050000}"/>
    <cellStyle name="40% - Énfasis5 3 4 3" xfId="1333" xr:uid="{00000000-0005-0000-0000-000034050000}"/>
    <cellStyle name="40% - Énfasis5 3 5" xfId="1334" xr:uid="{00000000-0005-0000-0000-000035050000}"/>
    <cellStyle name="40% - Énfasis5 3 5 2" xfId="1335" xr:uid="{00000000-0005-0000-0000-000036050000}"/>
    <cellStyle name="40% - Énfasis5 3 5 2 2" xfId="1336" xr:uid="{00000000-0005-0000-0000-000037050000}"/>
    <cellStyle name="40% - Énfasis5 3 5 3" xfId="1337" xr:uid="{00000000-0005-0000-0000-000038050000}"/>
    <cellStyle name="40% - Énfasis5 3 6" xfId="1338" xr:uid="{00000000-0005-0000-0000-000039050000}"/>
    <cellStyle name="40% - Énfasis5 3 6 2" xfId="1339" xr:uid="{00000000-0005-0000-0000-00003A050000}"/>
    <cellStyle name="40% - Énfasis5 3 6 2 2" xfId="1340" xr:uid="{00000000-0005-0000-0000-00003B050000}"/>
    <cellStyle name="40% - Énfasis5 3 6 3" xfId="1341" xr:uid="{00000000-0005-0000-0000-00003C050000}"/>
    <cellStyle name="40% - Énfasis5 3 7" xfId="1342" xr:uid="{00000000-0005-0000-0000-00003D050000}"/>
    <cellStyle name="40% - Énfasis5 3 7 2" xfId="1343" xr:uid="{00000000-0005-0000-0000-00003E050000}"/>
    <cellStyle name="40% - Énfasis5 3 7 2 2" xfId="1344" xr:uid="{00000000-0005-0000-0000-00003F050000}"/>
    <cellStyle name="40% - Énfasis5 3 7 3" xfId="1345" xr:uid="{00000000-0005-0000-0000-000040050000}"/>
    <cellStyle name="40% - Énfasis5 3 8" xfId="1346" xr:uid="{00000000-0005-0000-0000-000041050000}"/>
    <cellStyle name="40% - Énfasis5 3 8 2" xfId="1347" xr:uid="{00000000-0005-0000-0000-000042050000}"/>
    <cellStyle name="40% - Énfasis5 3 8 2 2" xfId="1348" xr:uid="{00000000-0005-0000-0000-000043050000}"/>
    <cellStyle name="40% - Énfasis5 3 8 3" xfId="1349" xr:uid="{00000000-0005-0000-0000-000044050000}"/>
    <cellStyle name="40% - Énfasis5 3 9" xfId="1350" xr:uid="{00000000-0005-0000-0000-000045050000}"/>
    <cellStyle name="40% - Énfasis5 3 9 2" xfId="1351" xr:uid="{00000000-0005-0000-0000-000046050000}"/>
    <cellStyle name="40% - Énfasis5 3 9 2 2" xfId="1352" xr:uid="{00000000-0005-0000-0000-000047050000}"/>
    <cellStyle name="40% - Énfasis5 3 9 3" xfId="1353" xr:uid="{00000000-0005-0000-0000-000048050000}"/>
    <cellStyle name="40% - Énfasis5 3_Hoja1" xfId="1354" xr:uid="{00000000-0005-0000-0000-000049050000}"/>
    <cellStyle name="40% - Énfasis6 2" xfId="1355" xr:uid="{00000000-0005-0000-0000-00004A050000}"/>
    <cellStyle name="40% - Énfasis6 2 10" xfId="1356" xr:uid="{00000000-0005-0000-0000-00004B050000}"/>
    <cellStyle name="40% - Énfasis6 2 10 2" xfId="1357" xr:uid="{00000000-0005-0000-0000-00004C050000}"/>
    <cellStyle name="40% - Énfasis6 2 10 2 2" xfId="1358" xr:uid="{00000000-0005-0000-0000-00004D050000}"/>
    <cellStyle name="40% - Énfasis6 2 10 3" xfId="1359" xr:uid="{00000000-0005-0000-0000-00004E050000}"/>
    <cellStyle name="40% - Énfasis6 2 11" xfId="1360" xr:uid="{00000000-0005-0000-0000-00004F050000}"/>
    <cellStyle name="40% - Énfasis6 2 11 2" xfId="1361" xr:uid="{00000000-0005-0000-0000-000050050000}"/>
    <cellStyle name="40% - Énfasis6 2 11 2 2" xfId="1362" xr:uid="{00000000-0005-0000-0000-000051050000}"/>
    <cellStyle name="40% - Énfasis6 2 11 3" xfId="1363" xr:uid="{00000000-0005-0000-0000-000052050000}"/>
    <cellStyle name="40% - Énfasis6 2 12" xfId="1364" xr:uid="{00000000-0005-0000-0000-000053050000}"/>
    <cellStyle name="40% - Énfasis6 2 12 2" xfId="1365" xr:uid="{00000000-0005-0000-0000-000054050000}"/>
    <cellStyle name="40% - Énfasis6 2 12 2 2" xfId="1366" xr:uid="{00000000-0005-0000-0000-000055050000}"/>
    <cellStyle name="40% - Énfasis6 2 12 3" xfId="1367" xr:uid="{00000000-0005-0000-0000-000056050000}"/>
    <cellStyle name="40% - Énfasis6 2 13" xfId="1368" xr:uid="{00000000-0005-0000-0000-000057050000}"/>
    <cellStyle name="40% - Énfasis6 2 13 2" xfId="1369" xr:uid="{00000000-0005-0000-0000-000058050000}"/>
    <cellStyle name="40% - Énfasis6 2 13 2 2" xfId="1370" xr:uid="{00000000-0005-0000-0000-000059050000}"/>
    <cellStyle name="40% - Énfasis6 2 13 3" xfId="1371" xr:uid="{00000000-0005-0000-0000-00005A050000}"/>
    <cellStyle name="40% - Énfasis6 2 14" xfId="1372" xr:uid="{00000000-0005-0000-0000-00005B050000}"/>
    <cellStyle name="40% - Énfasis6 2 14 2" xfId="1373" xr:uid="{00000000-0005-0000-0000-00005C050000}"/>
    <cellStyle name="40% - Énfasis6 2 15" xfId="1374" xr:uid="{00000000-0005-0000-0000-00005D050000}"/>
    <cellStyle name="40% - Énfasis6 2 2" xfId="1375" xr:uid="{00000000-0005-0000-0000-00005E050000}"/>
    <cellStyle name="40% - Énfasis6 2 2 2" xfId="1376" xr:uid="{00000000-0005-0000-0000-00005F050000}"/>
    <cellStyle name="40% - Énfasis6 2 2 2 2" xfId="1377" xr:uid="{00000000-0005-0000-0000-000060050000}"/>
    <cellStyle name="40% - Énfasis6 2 2 2 2 2" xfId="1378" xr:uid="{00000000-0005-0000-0000-000061050000}"/>
    <cellStyle name="40% - Énfasis6 2 2 2 3" xfId="1379" xr:uid="{00000000-0005-0000-0000-000062050000}"/>
    <cellStyle name="40% - Énfasis6 2 2 3" xfId="1380" xr:uid="{00000000-0005-0000-0000-000063050000}"/>
    <cellStyle name="40% - Énfasis6 2 2 3 2" xfId="1381" xr:uid="{00000000-0005-0000-0000-000064050000}"/>
    <cellStyle name="40% - Énfasis6 2 2 4" xfId="1382" xr:uid="{00000000-0005-0000-0000-000065050000}"/>
    <cellStyle name="40% - Énfasis6 2 3" xfId="1383" xr:uid="{00000000-0005-0000-0000-000066050000}"/>
    <cellStyle name="40% - Énfasis6 2 3 2" xfId="1384" xr:uid="{00000000-0005-0000-0000-000067050000}"/>
    <cellStyle name="40% - Énfasis6 2 3 2 2" xfId="1385" xr:uid="{00000000-0005-0000-0000-000068050000}"/>
    <cellStyle name="40% - Énfasis6 2 3 2 2 2" xfId="1386" xr:uid="{00000000-0005-0000-0000-000069050000}"/>
    <cellStyle name="40% - Énfasis6 2 3 2 3" xfId="1387" xr:uid="{00000000-0005-0000-0000-00006A050000}"/>
    <cellStyle name="40% - Énfasis6 2 3 3" xfId="1388" xr:uid="{00000000-0005-0000-0000-00006B050000}"/>
    <cellStyle name="40% - Énfasis6 2 3 3 2" xfId="1389" xr:uid="{00000000-0005-0000-0000-00006C050000}"/>
    <cellStyle name="40% - Énfasis6 2 3 4" xfId="1390" xr:uid="{00000000-0005-0000-0000-00006D050000}"/>
    <cellStyle name="40% - Énfasis6 2 4" xfId="1391" xr:uid="{00000000-0005-0000-0000-00006E050000}"/>
    <cellStyle name="40% - Énfasis6 2 4 2" xfId="1392" xr:uid="{00000000-0005-0000-0000-00006F050000}"/>
    <cellStyle name="40% - Énfasis6 2 4 2 2" xfId="1393" xr:uid="{00000000-0005-0000-0000-000070050000}"/>
    <cellStyle name="40% - Énfasis6 2 4 3" xfId="1394" xr:uid="{00000000-0005-0000-0000-000071050000}"/>
    <cellStyle name="40% - Énfasis6 2 5" xfId="1395" xr:uid="{00000000-0005-0000-0000-000072050000}"/>
    <cellStyle name="40% - Énfasis6 2 5 2" xfId="1396" xr:uid="{00000000-0005-0000-0000-000073050000}"/>
    <cellStyle name="40% - Énfasis6 2 5 2 2" xfId="1397" xr:uid="{00000000-0005-0000-0000-000074050000}"/>
    <cellStyle name="40% - Énfasis6 2 5 3" xfId="1398" xr:uid="{00000000-0005-0000-0000-000075050000}"/>
    <cellStyle name="40% - Énfasis6 2 6" xfId="1399" xr:uid="{00000000-0005-0000-0000-000076050000}"/>
    <cellStyle name="40% - Énfasis6 2 6 2" xfId="1400" xr:uid="{00000000-0005-0000-0000-000077050000}"/>
    <cellStyle name="40% - Énfasis6 2 6 2 2" xfId="1401" xr:uid="{00000000-0005-0000-0000-000078050000}"/>
    <cellStyle name="40% - Énfasis6 2 6 3" xfId="1402" xr:uid="{00000000-0005-0000-0000-000079050000}"/>
    <cellStyle name="40% - Énfasis6 2 7" xfId="1403" xr:uid="{00000000-0005-0000-0000-00007A050000}"/>
    <cellStyle name="40% - Énfasis6 2 7 2" xfId="1404" xr:uid="{00000000-0005-0000-0000-00007B050000}"/>
    <cellStyle name="40% - Énfasis6 2 7 2 2" xfId="1405" xr:uid="{00000000-0005-0000-0000-00007C050000}"/>
    <cellStyle name="40% - Énfasis6 2 7 3" xfId="1406" xr:uid="{00000000-0005-0000-0000-00007D050000}"/>
    <cellStyle name="40% - Énfasis6 2 8" xfId="1407" xr:uid="{00000000-0005-0000-0000-00007E050000}"/>
    <cellStyle name="40% - Énfasis6 2 8 2" xfId="1408" xr:uid="{00000000-0005-0000-0000-00007F050000}"/>
    <cellStyle name="40% - Énfasis6 2 8 2 2" xfId="1409" xr:uid="{00000000-0005-0000-0000-000080050000}"/>
    <cellStyle name="40% - Énfasis6 2 8 3" xfId="1410" xr:uid="{00000000-0005-0000-0000-000081050000}"/>
    <cellStyle name="40% - Énfasis6 2 9" xfId="1411" xr:uid="{00000000-0005-0000-0000-000082050000}"/>
    <cellStyle name="40% - Énfasis6 2 9 2" xfId="1412" xr:uid="{00000000-0005-0000-0000-000083050000}"/>
    <cellStyle name="40% - Énfasis6 2 9 2 2" xfId="1413" xr:uid="{00000000-0005-0000-0000-000084050000}"/>
    <cellStyle name="40% - Énfasis6 2 9 3" xfId="1414" xr:uid="{00000000-0005-0000-0000-000085050000}"/>
    <cellStyle name="40% - Énfasis6 2_29-033-POSICION-INSTITUCIONAL" xfId="1415" xr:uid="{00000000-0005-0000-0000-000086050000}"/>
    <cellStyle name="40% - Énfasis6 3" xfId="1416" xr:uid="{00000000-0005-0000-0000-000087050000}"/>
    <cellStyle name="40% - Énfasis6 3 10" xfId="1417" xr:uid="{00000000-0005-0000-0000-000088050000}"/>
    <cellStyle name="40% - Énfasis6 3 10 2" xfId="1418" xr:uid="{00000000-0005-0000-0000-000089050000}"/>
    <cellStyle name="40% - Énfasis6 3 10 2 2" xfId="1419" xr:uid="{00000000-0005-0000-0000-00008A050000}"/>
    <cellStyle name="40% - Énfasis6 3 10 3" xfId="1420" xr:uid="{00000000-0005-0000-0000-00008B050000}"/>
    <cellStyle name="40% - Énfasis6 3 11" xfId="1421" xr:uid="{00000000-0005-0000-0000-00008C050000}"/>
    <cellStyle name="40% - Énfasis6 3 11 2" xfId="1422" xr:uid="{00000000-0005-0000-0000-00008D050000}"/>
    <cellStyle name="40% - Énfasis6 3 11 2 2" xfId="1423" xr:uid="{00000000-0005-0000-0000-00008E050000}"/>
    <cellStyle name="40% - Énfasis6 3 11 3" xfId="1424" xr:uid="{00000000-0005-0000-0000-00008F050000}"/>
    <cellStyle name="40% - Énfasis6 3 12" xfId="1425" xr:uid="{00000000-0005-0000-0000-000090050000}"/>
    <cellStyle name="40% - Énfasis6 3 12 2" xfId="1426" xr:uid="{00000000-0005-0000-0000-000091050000}"/>
    <cellStyle name="40% - Énfasis6 3 12 2 2" xfId="1427" xr:uid="{00000000-0005-0000-0000-000092050000}"/>
    <cellStyle name="40% - Énfasis6 3 12 3" xfId="1428" xr:uid="{00000000-0005-0000-0000-000093050000}"/>
    <cellStyle name="40% - Énfasis6 3 13" xfId="1429" xr:uid="{00000000-0005-0000-0000-000094050000}"/>
    <cellStyle name="40% - Énfasis6 3 13 2" xfId="1430" xr:uid="{00000000-0005-0000-0000-000095050000}"/>
    <cellStyle name="40% - Énfasis6 3 13 2 2" xfId="1431" xr:uid="{00000000-0005-0000-0000-000096050000}"/>
    <cellStyle name="40% - Énfasis6 3 13 3" xfId="1432" xr:uid="{00000000-0005-0000-0000-000097050000}"/>
    <cellStyle name="40% - Énfasis6 3 14" xfId="1433" xr:uid="{00000000-0005-0000-0000-000098050000}"/>
    <cellStyle name="40% - Énfasis6 3 14 2" xfId="1434" xr:uid="{00000000-0005-0000-0000-000099050000}"/>
    <cellStyle name="40% - Énfasis6 3 15" xfId="1435" xr:uid="{00000000-0005-0000-0000-00009A050000}"/>
    <cellStyle name="40% - Énfasis6 3 2" xfId="1436" xr:uid="{00000000-0005-0000-0000-00009B050000}"/>
    <cellStyle name="40% - Énfasis6 3 2 2" xfId="1437" xr:uid="{00000000-0005-0000-0000-00009C050000}"/>
    <cellStyle name="40% - Énfasis6 3 2 2 2" xfId="1438" xr:uid="{00000000-0005-0000-0000-00009D050000}"/>
    <cellStyle name="40% - Énfasis6 3 2 2 2 2" xfId="1439" xr:uid="{00000000-0005-0000-0000-00009E050000}"/>
    <cellStyle name="40% - Énfasis6 3 2 2 3" xfId="1440" xr:uid="{00000000-0005-0000-0000-00009F050000}"/>
    <cellStyle name="40% - Énfasis6 3 2 3" xfId="1441" xr:uid="{00000000-0005-0000-0000-0000A0050000}"/>
    <cellStyle name="40% - Énfasis6 3 2 3 2" xfId="1442" xr:uid="{00000000-0005-0000-0000-0000A1050000}"/>
    <cellStyle name="40% - Énfasis6 3 2 4" xfId="1443" xr:uid="{00000000-0005-0000-0000-0000A2050000}"/>
    <cellStyle name="40% - Énfasis6 3 3" xfId="1444" xr:uid="{00000000-0005-0000-0000-0000A3050000}"/>
    <cellStyle name="40% - Énfasis6 3 3 2" xfId="1445" xr:uid="{00000000-0005-0000-0000-0000A4050000}"/>
    <cellStyle name="40% - Énfasis6 3 3 2 2" xfId="1446" xr:uid="{00000000-0005-0000-0000-0000A5050000}"/>
    <cellStyle name="40% - Énfasis6 3 3 2 2 2" xfId="1447" xr:uid="{00000000-0005-0000-0000-0000A6050000}"/>
    <cellStyle name="40% - Énfasis6 3 3 2 3" xfId="1448" xr:uid="{00000000-0005-0000-0000-0000A7050000}"/>
    <cellStyle name="40% - Énfasis6 3 3 3" xfId="1449" xr:uid="{00000000-0005-0000-0000-0000A8050000}"/>
    <cellStyle name="40% - Énfasis6 3 3 3 2" xfId="1450" xr:uid="{00000000-0005-0000-0000-0000A9050000}"/>
    <cellStyle name="40% - Énfasis6 3 3 4" xfId="1451" xr:uid="{00000000-0005-0000-0000-0000AA050000}"/>
    <cellStyle name="40% - Énfasis6 3 4" xfId="1452" xr:uid="{00000000-0005-0000-0000-0000AB050000}"/>
    <cellStyle name="40% - Énfasis6 3 4 2" xfId="1453" xr:uid="{00000000-0005-0000-0000-0000AC050000}"/>
    <cellStyle name="40% - Énfasis6 3 4 2 2" xfId="1454" xr:uid="{00000000-0005-0000-0000-0000AD050000}"/>
    <cellStyle name="40% - Énfasis6 3 4 3" xfId="1455" xr:uid="{00000000-0005-0000-0000-0000AE050000}"/>
    <cellStyle name="40% - Énfasis6 3 5" xfId="1456" xr:uid="{00000000-0005-0000-0000-0000AF050000}"/>
    <cellStyle name="40% - Énfasis6 3 5 2" xfId="1457" xr:uid="{00000000-0005-0000-0000-0000B0050000}"/>
    <cellStyle name="40% - Énfasis6 3 5 2 2" xfId="1458" xr:uid="{00000000-0005-0000-0000-0000B1050000}"/>
    <cellStyle name="40% - Énfasis6 3 5 3" xfId="1459" xr:uid="{00000000-0005-0000-0000-0000B2050000}"/>
    <cellStyle name="40% - Énfasis6 3 6" xfId="1460" xr:uid="{00000000-0005-0000-0000-0000B3050000}"/>
    <cellStyle name="40% - Énfasis6 3 6 2" xfId="1461" xr:uid="{00000000-0005-0000-0000-0000B4050000}"/>
    <cellStyle name="40% - Énfasis6 3 6 2 2" xfId="1462" xr:uid="{00000000-0005-0000-0000-0000B5050000}"/>
    <cellStyle name="40% - Énfasis6 3 6 3" xfId="1463" xr:uid="{00000000-0005-0000-0000-0000B6050000}"/>
    <cellStyle name="40% - Énfasis6 3 7" xfId="1464" xr:uid="{00000000-0005-0000-0000-0000B7050000}"/>
    <cellStyle name="40% - Énfasis6 3 7 2" xfId="1465" xr:uid="{00000000-0005-0000-0000-0000B8050000}"/>
    <cellStyle name="40% - Énfasis6 3 7 2 2" xfId="1466" xr:uid="{00000000-0005-0000-0000-0000B9050000}"/>
    <cellStyle name="40% - Énfasis6 3 7 3" xfId="1467" xr:uid="{00000000-0005-0000-0000-0000BA050000}"/>
    <cellStyle name="40% - Énfasis6 3 8" xfId="1468" xr:uid="{00000000-0005-0000-0000-0000BB050000}"/>
    <cellStyle name="40% - Énfasis6 3 8 2" xfId="1469" xr:uid="{00000000-0005-0000-0000-0000BC050000}"/>
    <cellStyle name="40% - Énfasis6 3 8 2 2" xfId="1470" xr:uid="{00000000-0005-0000-0000-0000BD050000}"/>
    <cellStyle name="40% - Énfasis6 3 8 3" xfId="1471" xr:uid="{00000000-0005-0000-0000-0000BE050000}"/>
    <cellStyle name="40% - Énfasis6 3 9" xfId="1472" xr:uid="{00000000-0005-0000-0000-0000BF050000}"/>
    <cellStyle name="40% - Énfasis6 3 9 2" xfId="1473" xr:uid="{00000000-0005-0000-0000-0000C0050000}"/>
    <cellStyle name="40% - Énfasis6 3 9 2 2" xfId="1474" xr:uid="{00000000-0005-0000-0000-0000C1050000}"/>
    <cellStyle name="40% - Énfasis6 3 9 3" xfId="1475" xr:uid="{00000000-0005-0000-0000-0000C2050000}"/>
    <cellStyle name="40% - Énfasis6 3_Hoja1" xfId="1476" xr:uid="{00000000-0005-0000-0000-0000C3050000}"/>
    <cellStyle name="60% - Accent1" xfId="1477" xr:uid="{00000000-0005-0000-0000-0000C4050000}"/>
    <cellStyle name="60% - Accent2" xfId="1478" xr:uid="{00000000-0005-0000-0000-0000C5050000}"/>
    <cellStyle name="60% - Accent3" xfId="1479" xr:uid="{00000000-0005-0000-0000-0000C6050000}"/>
    <cellStyle name="60% - Accent4" xfId="1480" xr:uid="{00000000-0005-0000-0000-0000C7050000}"/>
    <cellStyle name="60% - Accent5" xfId="1481" xr:uid="{00000000-0005-0000-0000-0000C8050000}"/>
    <cellStyle name="60% - Accent6" xfId="1482" xr:uid="{00000000-0005-0000-0000-0000C9050000}"/>
    <cellStyle name="60% - Énfasis1 2" xfId="1483" xr:uid="{00000000-0005-0000-0000-0000CA050000}"/>
    <cellStyle name="60% - Énfasis1 3" xfId="1484" xr:uid="{00000000-0005-0000-0000-0000CB050000}"/>
    <cellStyle name="60% - Énfasis2 2" xfId="1485" xr:uid="{00000000-0005-0000-0000-0000CC050000}"/>
    <cellStyle name="60% - Énfasis2 3" xfId="1486" xr:uid="{00000000-0005-0000-0000-0000CD050000}"/>
    <cellStyle name="60% - Énfasis3 2" xfId="1487" xr:uid="{00000000-0005-0000-0000-0000CE050000}"/>
    <cellStyle name="60% - Énfasis3 3" xfId="1488" xr:uid="{00000000-0005-0000-0000-0000CF050000}"/>
    <cellStyle name="60% - Énfasis4 2" xfId="1489" xr:uid="{00000000-0005-0000-0000-0000D0050000}"/>
    <cellStyle name="60% - Énfasis4 3" xfId="1490" xr:uid="{00000000-0005-0000-0000-0000D1050000}"/>
    <cellStyle name="60% - Énfasis5 2" xfId="1491" xr:uid="{00000000-0005-0000-0000-0000D2050000}"/>
    <cellStyle name="60% - Énfasis5 3" xfId="1492" xr:uid="{00000000-0005-0000-0000-0000D3050000}"/>
    <cellStyle name="60% - Énfasis6 2" xfId="1493" xr:uid="{00000000-0005-0000-0000-0000D4050000}"/>
    <cellStyle name="60% - Énfasis6 3" xfId="1494" xr:uid="{00000000-0005-0000-0000-0000D5050000}"/>
    <cellStyle name="Accent1" xfId="1495" xr:uid="{00000000-0005-0000-0000-0000D6050000}"/>
    <cellStyle name="Accent2" xfId="1496" xr:uid="{00000000-0005-0000-0000-0000D7050000}"/>
    <cellStyle name="Accent3" xfId="1497" xr:uid="{00000000-0005-0000-0000-0000D8050000}"/>
    <cellStyle name="Accent4" xfId="1498" xr:uid="{00000000-0005-0000-0000-0000D9050000}"/>
    <cellStyle name="Accent5" xfId="1499" xr:uid="{00000000-0005-0000-0000-0000DA050000}"/>
    <cellStyle name="Accent6" xfId="1500" xr:uid="{00000000-0005-0000-0000-0000DB050000}"/>
    <cellStyle name="ANCLAS,REZONES Y SUS PARTES,DE FUNDICION,DE HIERRO O DE ACERO" xfId="1501" xr:uid="{00000000-0005-0000-0000-0000DC050000}"/>
    <cellStyle name="ANCLAS,REZONES Y SUS PARTES,DE FUNDICION,DE HIERRO O DE ACERO 10" xfId="1502" xr:uid="{00000000-0005-0000-0000-0000DD050000}"/>
    <cellStyle name="ANCLAS,REZONES Y SUS PARTES,DE FUNDICION,DE HIERRO O DE ACERO 11" xfId="1503" xr:uid="{00000000-0005-0000-0000-0000DE050000}"/>
    <cellStyle name="ANCLAS,REZONES Y SUS PARTES,DE FUNDICION,DE HIERRO O DE ACERO 12" xfId="1504" xr:uid="{00000000-0005-0000-0000-0000DF050000}"/>
    <cellStyle name="ANCLAS,REZONES Y SUS PARTES,DE FUNDICION,DE HIERRO O DE ACERO 2" xfId="1505" xr:uid="{00000000-0005-0000-0000-0000E0050000}"/>
    <cellStyle name="ANCLAS,REZONES Y SUS PARTES,DE FUNDICION,DE HIERRO O DE ACERO 3" xfId="1506" xr:uid="{00000000-0005-0000-0000-0000E1050000}"/>
    <cellStyle name="ANCLAS,REZONES Y SUS PARTES,DE FUNDICION,DE HIERRO O DE ACERO 4" xfId="1507" xr:uid="{00000000-0005-0000-0000-0000E2050000}"/>
    <cellStyle name="ANCLAS,REZONES Y SUS PARTES,DE FUNDICION,DE HIERRO O DE ACERO 5" xfId="1508" xr:uid="{00000000-0005-0000-0000-0000E3050000}"/>
    <cellStyle name="ANCLAS,REZONES Y SUS PARTES,DE FUNDICION,DE HIERRO O DE ACERO 6" xfId="1509" xr:uid="{00000000-0005-0000-0000-0000E4050000}"/>
    <cellStyle name="ANCLAS,REZONES Y SUS PARTES,DE FUNDICION,DE HIERRO O DE ACERO 7" xfId="1510" xr:uid="{00000000-0005-0000-0000-0000E5050000}"/>
    <cellStyle name="ANCLAS,REZONES Y SUS PARTES,DE FUNDICION,DE HIERRO O DE ACERO 8" xfId="1511" xr:uid="{00000000-0005-0000-0000-0000E6050000}"/>
    <cellStyle name="ANCLAS,REZONES Y SUS PARTES,DE FUNDICION,DE HIERRO O DE ACERO 9" xfId="1512" xr:uid="{00000000-0005-0000-0000-0000E7050000}"/>
    <cellStyle name="Bad" xfId="1513" xr:uid="{00000000-0005-0000-0000-0000E8050000}"/>
    <cellStyle name="Buena 2" xfId="1514" xr:uid="{00000000-0005-0000-0000-0000E9050000}"/>
    <cellStyle name="Buena 3" xfId="1515" xr:uid="{00000000-0005-0000-0000-0000EA050000}"/>
    <cellStyle name="Calculation" xfId="1516" xr:uid="{00000000-0005-0000-0000-0000EB050000}"/>
    <cellStyle name="Cálculo 2" xfId="1517" xr:uid="{00000000-0005-0000-0000-0000EC050000}"/>
    <cellStyle name="Cálculo 3" xfId="1518" xr:uid="{00000000-0005-0000-0000-0000ED050000}"/>
    <cellStyle name="Celda de comprobación 2" xfId="1519" xr:uid="{00000000-0005-0000-0000-0000EE050000}"/>
    <cellStyle name="Celda de comprobación 2 2" xfId="1520" xr:uid="{00000000-0005-0000-0000-0000EF050000}"/>
    <cellStyle name="Celda de comprobación 3" xfId="1521" xr:uid="{00000000-0005-0000-0000-0000F0050000}"/>
    <cellStyle name="Celda de comprobación 3 2" xfId="1522" xr:uid="{00000000-0005-0000-0000-0000F1050000}"/>
    <cellStyle name="Celda vinculada 2" xfId="1523" xr:uid="{00000000-0005-0000-0000-0000F2050000}"/>
    <cellStyle name="Celda vinculada 3" xfId="1524" xr:uid="{00000000-0005-0000-0000-0000F3050000}"/>
    <cellStyle name="Check Cell" xfId="1525" xr:uid="{00000000-0005-0000-0000-0000F4050000}"/>
    <cellStyle name="ColumnHeader" xfId="1526" xr:uid="{00000000-0005-0000-0000-0000F5050000}"/>
    <cellStyle name="ColumnHeader 2" xfId="1527" xr:uid="{00000000-0005-0000-0000-0000F6050000}"/>
    <cellStyle name="Comma 2" xfId="1528" xr:uid="{00000000-0005-0000-0000-0000F7050000}"/>
    <cellStyle name="Comma 3" xfId="1529" xr:uid="{00000000-0005-0000-0000-0000F8050000}"/>
    <cellStyle name="Currency 2" xfId="1530" xr:uid="{00000000-0005-0000-0000-0000F9050000}"/>
    <cellStyle name="Currency 3" xfId="1531" xr:uid="{00000000-0005-0000-0000-0000FA050000}"/>
    <cellStyle name="Currency_Sheet1" xfId="1532" xr:uid="{00000000-0005-0000-0000-0000FB050000}"/>
    <cellStyle name="DealBlock" xfId="1533" xr:uid="{00000000-0005-0000-0000-0000FC050000}"/>
    <cellStyle name="DealBlock 2" xfId="1534" xr:uid="{00000000-0005-0000-0000-0000FD050000}"/>
    <cellStyle name="DealHeader" xfId="1535" xr:uid="{00000000-0005-0000-0000-0000FE050000}"/>
    <cellStyle name="DealHeader 2" xfId="1536" xr:uid="{00000000-0005-0000-0000-0000FF050000}"/>
    <cellStyle name="Encabezado 4 2" xfId="1537" xr:uid="{00000000-0005-0000-0000-000000060000}"/>
    <cellStyle name="Encabezado 4 3" xfId="1538" xr:uid="{00000000-0005-0000-0000-000001060000}"/>
    <cellStyle name="Énfasis1 2" xfId="1539" xr:uid="{00000000-0005-0000-0000-000002060000}"/>
    <cellStyle name="Énfasis1 3" xfId="1540" xr:uid="{00000000-0005-0000-0000-000003060000}"/>
    <cellStyle name="Énfasis2 2" xfId="1541" xr:uid="{00000000-0005-0000-0000-000004060000}"/>
    <cellStyle name="Énfasis2 3" xfId="1542" xr:uid="{00000000-0005-0000-0000-000005060000}"/>
    <cellStyle name="Énfasis3 2" xfId="1543" xr:uid="{00000000-0005-0000-0000-000006060000}"/>
    <cellStyle name="Énfasis3 3" xfId="1544" xr:uid="{00000000-0005-0000-0000-000007060000}"/>
    <cellStyle name="Énfasis4 2" xfId="1545" xr:uid="{00000000-0005-0000-0000-000008060000}"/>
    <cellStyle name="Énfasis4 3" xfId="1546" xr:uid="{00000000-0005-0000-0000-000009060000}"/>
    <cellStyle name="Énfasis5 2" xfId="1547" xr:uid="{00000000-0005-0000-0000-00000A060000}"/>
    <cellStyle name="Énfasis5 3" xfId="1548" xr:uid="{00000000-0005-0000-0000-00000B060000}"/>
    <cellStyle name="Énfasis6 2" xfId="1549" xr:uid="{00000000-0005-0000-0000-00000C060000}"/>
    <cellStyle name="Énfasis6 3" xfId="1550" xr:uid="{00000000-0005-0000-0000-00000D060000}"/>
    <cellStyle name="Entrada 2" xfId="1551" xr:uid="{00000000-0005-0000-0000-00000E060000}"/>
    <cellStyle name="Entrada 3" xfId="1552" xr:uid="{00000000-0005-0000-0000-00000F060000}"/>
    <cellStyle name="Estilo 1" xfId="1553" xr:uid="{00000000-0005-0000-0000-000010060000}"/>
    <cellStyle name="Euro" xfId="1554" xr:uid="{00000000-0005-0000-0000-000011060000}"/>
    <cellStyle name="Euro 10" xfId="1555" xr:uid="{00000000-0005-0000-0000-000012060000}"/>
    <cellStyle name="Euro 11" xfId="1556" xr:uid="{00000000-0005-0000-0000-000013060000}"/>
    <cellStyle name="Euro 12" xfId="1557" xr:uid="{00000000-0005-0000-0000-000014060000}"/>
    <cellStyle name="Euro 13" xfId="1558" xr:uid="{00000000-0005-0000-0000-000015060000}"/>
    <cellStyle name="Euro 14" xfId="1559" xr:uid="{00000000-0005-0000-0000-000016060000}"/>
    <cellStyle name="Euro 2" xfId="1560" xr:uid="{00000000-0005-0000-0000-000017060000}"/>
    <cellStyle name="Euro 2 10" xfId="1561" xr:uid="{00000000-0005-0000-0000-000018060000}"/>
    <cellStyle name="Euro 2 11" xfId="1562" xr:uid="{00000000-0005-0000-0000-000019060000}"/>
    <cellStyle name="Euro 2 12" xfId="1563" xr:uid="{00000000-0005-0000-0000-00001A060000}"/>
    <cellStyle name="Euro 2 13" xfId="1564" xr:uid="{00000000-0005-0000-0000-00001B060000}"/>
    <cellStyle name="Euro 2 2" xfId="1565" xr:uid="{00000000-0005-0000-0000-00001C060000}"/>
    <cellStyle name="Euro 2 3" xfId="1566" xr:uid="{00000000-0005-0000-0000-00001D060000}"/>
    <cellStyle name="Euro 2 4" xfId="1567" xr:uid="{00000000-0005-0000-0000-00001E060000}"/>
    <cellStyle name="Euro 2 5" xfId="1568" xr:uid="{00000000-0005-0000-0000-00001F060000}"/>
    <cellStyle name="Euro 2 6" xfId="1569" xr:uid="{00000000-0005-0000-0000-000020060000}"/>
    <cellStyle name="Euro 2 7" xfId="1570" xr:uid="{00000000-0005-0000-0000-000021060000}"/>
    <cellStyle name="Euro 2 8" xfId="1571" xr:uid="{00000000-0005-0000-0000-000022060000}"/>
    <cellStyle name="Euro 2 9" xfId="1572" xr:uid="{00000000-0005-0000-0000-000023060000}"/>
    <cellStyle name="Euro 3" xfId="1573" xr:uid="{00000000-0005-0000-0000-000024060000}"/>
    <cellStyle name="Euro 3 2" xfId="1574" xr:uid="{00000000-0005-0000-0000-000025060000}"/>
    <cellStyle name="Euro 4" xfId="1575" xr:uid="{00000000-0005-0000-0000-000026060000}"/>
    <cellStyle name="Euro 4 2" xfId="1576" xr:uid="{00000000-0005-0000-0000-000027060000}"/>
    <cellStyle name="Euro 5" xfId="1577" xr:uid="{00000000-0005-0000-0000-000028060000}"/>
    <cellStyle name="Euro 6" xfId="1578" xr:uid="{00000000-0005-0000-0000-000029060000}"/>
    <cellStyle name="Euro 7" xfId="1579" xr:uid="{00000000-0005-0000-0000-00002A060000}"/>
    <cellStyle name="Euro 8" xfId="1580" xr:uid="{00000000-0005-0000-0000-00002B060000}"/>
    <cellStyle name="Euro 9" xfId="1581" xr:uid="{00000000-0005-0000-0000-00002C060000}"/>
    <cellStyle name="Euro_29-030-GESTION RIESGO" xfId="1582" xr:uid="{00000000-0005-0000-0000-00002D060000}"/>
    <cellStyle name="Excel Built-in 60% - Accent1" xfId="1583" xr:uid="{00000000-0005-0000-0000-00002E060000}"/>
    <cellStyle name="Excel Built-in Comma" xfId="1584" xr:uid="{00000000-0005-0000-0000-00002F060000}"/>
    <cellStyle name="Excel Built-in Currency" xfId="1585" xr:uid="{00000000-0005-0000-0000-000030060000}"/>
    <cellStyle name="Excel Built-in Excel Built-in Excel Built-in Normal" xfId="1586" xr:uid="{00000000-0005-0000-0000-000031060000}"/>
    <cellStyle name="Excel Built-in Excel Built-in Normal" xfId="1587" xr:uid="{00000000-0005-0000-0000-000032060000}"/>
    <cellStyle name="Excel Built-in Millares 2" xfId="1588" xr:uid="{00000000-0005-0000-0000-000033060000}"/>
    <cellStyle name="Excel Built-in Millares 3" xfId="1589" xr:uid="{00000000-0005-0000-0000-000034060000}"/>
    <cellStyle name="Excel Built-in Normal" xfId="1590" xr:uid="{00000000-0005-0000-0000-000035060000}"/>
    <cellStyle name="Excel Built-in Normal 10" xfId="1591" xr:uid="{00000000-0005-0000-0000-000036060000}"/>
    <cellStyle name="Excel Built-in Normal 10 2" xfId="1592" xr:uid="{00000000-0005-0000-0000-000037060000}"/>
    <cellStyle name="Excel Built-in Normal 10 2 2" xfId="1593" xr:uid="{00000000-0005-0000-0000-000038060000}"/>
    <cellStyle name="Excel Built-in Normal 10 3" xfId="1594" xr:uid="{00000000-0005-0000-0000-000039060000}"/>
    <cellStyle name="Excel Built-in Normal 10 4" xfId="1595" xr:uid="{00000000-0005-0000-0000-00003A060000}"/>
    <cellStyle name="Excel Built-in Normal 11" xfId="1596" xr:uid="{00000000-0005-0000-0000-00003B060000}"/>
    <cellStyle name="Excel Built-in Normal 11 2" xfId="1597" xr:uid="{00000000-0005-0000-0000-00003C060000}"/>
    <cellStyle name="Excel Built-in Normal 11 2 2" xfId="1598" xr:uid="{00000000-0005-0000-0000-00003D060000}"/>
    <cellStyle name="Excel Built-in Normal 11 3" xfId="1599" xr:uid="{00000000-0005-0000-0000-00003E060000}"/>
    <cellStyle name="Excel Built-in Normal 11 4" xfId="1600" xr:uid="{00000000-0005-0000-0000-00003F060000}"/>
    <cellStyle name="Excel Built-in Normal 12" xfId="1601" xr:uid="{00000000-0005-0000-0000-000040060000}"/>
    <cellStyle name="Excel Built-in Normal 12 2" xfId="1602" xr:uid="{00000000-0005-0000-0000-000041060000}"/>
    <cellStyle name="Excel Built-in Normal 12 2 2" xfId="1603" xr:uid="{00000000-0005-0000-0000-000042060000}"/>
    <cellStyle name="Excel Built-in Normal 12 3" xfId="1604" xr:uid="{00000000-0005-0000-0000-000043060000}"/>
    <cellStyle name="Excel Built-in Normal 12 4" xfId="1605" xr:uid="{00000000-0005-0000-0000-000044060000}"/>
    <cellStyle name="Excel Built-in Normal 13" xfId="1606" xr:uid="{00000000-0005-0000-0000-000045060000}"/>
    <cellStyle name="Excel Built-in Normal 13 2" xfId="1607" xr:uid="{00000000-0005-0000-0000-000046060000}"/>
    <cellStyle name="Excel Built-in Normal 13 2 2" xfId="1608" xr:uid="{00000000-0005-0000-0000-000047060000}"/>
    <cellStyle name="Excel Built-in Normal 13 3" xfId="1609" xr:uid="{00000000-0005-0000-0000-000048060000}"/>
    <cellStyle name="Excel Built-in Normal 13 4" xfId="1610" xr:uid="{00000000-0005-0000-0000-000049060000}"/>
    <cellStyle name="Excel Built-in Normal 14" xfId="1611" xr:uid="{00000000-0005-0000-0000-00004A060000}"/>
    <cellStyle name="Excel Built-in Normal 14 2" xfId="1612" xr:uid="{00000000-0005-0000-0000-00004B060000}"/>
    <cellStyle name="Excel Built-in Normal 14 3" xfId="1613" xr:uid="{00000000-0005-0000-0000-00004C060000}"/>
    <cellStyle name="Excel Built-in Normal 15" xfId="1614" xr:uid="{00000000-0005-0000-0000-00004D060000}"/>
    <cellStyle name="Excel Built-in Normal 15 2" xfId="1615" xr:uid="{00000000-0005-0000-0000-00004E060000}"/>
    <cellStyle name="Excel Built-in Normal 16" xfId="1616" xr:uid="{00000000-0005-0000-0000-00004F060000}"/>
    <cellStyle name="Excel Built-in Normal 16 2" xfId="1617" xr:uid="{00000000-0005-0000-0000-000050060000}"/>
    <cellStyle name="Excel Built-in Normal 17" xfId="1618" xr:uid="{00000000-0005-0000-0000-000051060000}"/>
    <cellStyle name="Excel Built-in Normal 18" xfId="1619" xr:uid="{00000000-0005-0000-0000-000052060000}"/>
    <cellStyle name="Excel Built-in Normal 19" xfId="1620" xr:uid="{00000000-0005-0000-0000-000053060000}"/>
    <cellStyle name="Excel Built-in Normal 2" xfId="1621" xr:uid="{00000000-0005-0000-0000-000054060000}"/>
    <cellStyle name="Excel Built-in Normal 2 2" xfId="1622" xr:uid="{00000000-0005-0000-0000-000055060000}"/>
    <cellStyle name="Excel Built-in Normal 2 2 2" xfId="1623" xr:uid="{00000000-0005-0000-0000-000056060000}"/>
    <cellStyle name="Excel Built-in Normal 2 2 2 2" xfId="1624" xr:uid="{00000000-0005-0000-0000-000057060000}"/>
    <cellStyle name="Excel Built-in Normal 2 2 3" xfId="1625" xr:uid="{00000000-0005-0000-0000-000058060000}"/>
    <cellStyle name="Excel Built-in Normal 2 2 4" xfId="1626" xr:uid="{00000000-0005-0000-0000-000059060000}"/>
    <cellStyle name="Excel Built-in Normal 2 3" xfId="1627" xr:uid="{00000000-0005-0000-0000-00005A060000}"/>
    <cellStyle name="Excel Built-in Normal 2 3 2" xfId="1628" xr:uid="{00000000-0005-0000-0000-00005B060000}"/>
    <cellStyle name="Excel Built-in Normal 2 4" xfId="1629" xr:uid="{00000000-0005-0000-0000-00005C060000}"/>
    <cellStyle name="Excel Built-in Normal 2 5" xfId="1630" xr:uid="{00000000-0005-0000-0000-00005D060000}"/>
    <cellStyle name="Excel Built-in Normal 20" xfId="1631" xr:uid="{00000000-0005-0000-0000-00005E060000}"/>
    <cellStyle name="Excel Built-in Normal 22" xfId="1632" xr:uid="{00000000-0005-0000-0000-00005F060000}"/>
    <cellStyle name="Excel Built-in Normal 24" xfId="1633" xr:uid="{00000000-0005-0000-0000-000060060000}"/>
    <cellStyle name="Excel Built-in Normal 25" xfId="1634" xr:uid="{00000000-0005-0000-0000-000061060000}"/>
    <cellStyle name="Excel Built-in Normal 26" xfId="1635" xr:uid="{00000000-0005-0000-0000-000062060000}"/>
    <cellStyle name="Excel Built-in Normal 27" xfId="1636" xr:uid="{00000000-0005-0000-0000-000063060000}"/>
    <cellStyle name="Excel Built-in Normal 28" xfId="1637" xr:uid="{00000000-0005-0000-0000-000064060000}"/>
    <cellStyle name="Excel Built-in Normal 29" xfId="1638" xr:uid="{00000000-0005-0000-0000-000065060000}"/>
    <cellStyle name="Excel Built-in Normal 3" xfId="1639" xr:uid="{00000000-0005-0000-0000-000066060000}"/>
    <cellStyle name="Excel Built-in Normal 3 2" xfId="1640" xr:uid="{00000000-0005-0000-0000-000067060000}"/>
    <cellStyle name="Excel Built-in Normal 3 2 2" xfId="1641" xr:uid="{00000000-0005-0000-0000-000068060000}"/>
    <cellStyle name="Excel Built-in Normal 3 2 2 2" xfId="1642" xr:uid="{00000000-0005-0000-0000-000069060000}"/>
    <cellStyle name="Excel Built-in Normal 3 2 3" xfId="1643" xr:uid="{00000000-0005-0000-0000-00006A060000}"/>
    <cellStyle name="Excel Built-in Normal 3 3" xfId="1644" xr:uid="{00000000-0005-0000-0000-00006B060000}"/>
    <cellStyle name="Excel Built-in Normal 3 3 2" xfId="1645" xr:uid="{00000000-0005-0000-0000-00006C060000}"/>
    <cellStyle name="Excel Built-in Normal 3 4" xfId="1646" xr:uid="{00000000-0005-0000-0000-00006D060000}"/>
    <cellStyle name="Excel Built-in Normal 3 5" xfId="1647" xr:uid="{00000000-0005-0000-0000-00006E060000}"/>
    <cellStyle name="Excel Built-in Normal 30" xfId="1648" xr:uid="{00000000-0005-0000-0000-00006F060000}"/>
    <cellStyle name="Excel Built-in Normal 31" xfId="1649" xr:uid="{00000000-0005-0000-0000-000070060000}"/>
    <cellStyle name="Excel Built-in Normal 32" xfId="1650" xr:uid="{00000000-0005-0000-0000-000071060000}"/>
    <cellStyle name="Excel Built-in Normal 33" xfId="1651" xr:uid="{00000000-0005-0000-0000-000072060000}"/>
    <cellStyle name="Excel Built-in Normal 34" xfId="1652" xr:uid="{00000000-0005-0000-0000-000073060000}"/>
    <cellStyle name="Excel Built-in Normal 35" xfId="1653" xr:uid="{00000000-0005-0000-0000-000074060000}"/>
    <cellStyle name="Excel Built-in Normal 36" xfId="1654" xr:uid="{00000000-0005-0000-0000-000075060000}"/>
    <cellStyle name="Excel Built-in Normal 38" xfId="1655" xr:uid="{00000000-0005-0000-0000-000076060000}"/>
    <cellStyle name="Excel Built-in Normal 39" xfId="1656" xr:uid="{00000000-0005-0000-0000-000077060000}"/>
    <cellStyle name="Excel Built-in Normal 4" xfId="1657" xr:uid="{00000000-0005-0000-0000-000078060000}"/>
    <cellStyle name="Excel Built-in Normal 4 2" xfId="1658" xr:uid="{00000000-0005-0000-0000-000079060000}"/>
    <cellStyle name="Excel Built-in Normal 4 2 2" xfId="1659" xr:uid="{00000000-0005-0000-0000-00007A060000}"/>
    <cellStyle name="Excel Built-in Normal 4 3" xfId="1660" xr:uid="{00000000-0005-0000-0000-00007B060000}"/>
    <cellStyle name="Excel Built-in Normal 4 4" xfId="1661" xr:uid="{00000000-0005-0000-0000-00007C060000}"/>
    <cellStyle name="Excel Built-in Normal 40" xfId="1662" xr:uid="{00000000-0005-0000-0000-00007D060000}"/>
    <cellStyle name="Excel Built-in Normal 42" xfId="1663" xr:uid="{00000000-0005-0000-0000-00007E060000}"/>
    <cellStyle name="Excel Built-in Normal 5" xfId="1664" xr:uid="{00000000-0005-0000-0000-00007F060000}"/>
    <cellStyle name="Excel Built-in Normal 5 2" xfId="1665" xr:uid="{00000000-0005-0000-0000-000080060000}"/>
    <cellStyle name="Excel Built-in Normal 5 2 2" xfId="1666" xr:uid="{00000000-0005-0000-0000-000081060000}"/>
    <cellStyle name="Excel Built-in Normal 5 3" xfId="1667" xr:uid="{00000000-0005-0000-0000-000082060000}"/>
    <cellStyle name="Excel Built-in Normal 5 4" xfId="1668" xr:uid="{00000000-0005-0000-0000-000083060000}"/>
    <cellStyle name="Excel Built-in Normal 6" xfId="1669" xr:uid="{00000000-0005-0000-0000-000084060000}"/>
    <cellStyle name="Excel Built-in Normal 6 2" xfId="1670" xr:uid="{00000000-0005-0000-0000-000085060000}"/>
    <cellStyle name="Excel Built-in Normal 6 2 2" xfId="1671" xr:uid="{00000000-0005-0000-0000-000086060000}"/>
    <cellStyle name="Excel Built-in Normal 6 3" xfId="1672" xr:uid="{00000000-0005-0000-0000-000087060000}"/>
    <cellStyle name="Excel Built-in Normal 6 4" xfId="1673" xr:uid="{00000000-0005-0000-0000-000088060000}"/>
    <cellStyle name="Excel Built-in Normal 7" xfId="1674" xr:uid="{00000000-0005-0000-0000-000089060000}"/>
    <cellStyle name="Excel Built-in Normal 7 2" xfId="1675" xr:uid="{00000000-0005-0000-0000-00008A060000}"/>
    <cellStyle name="Excel Built-in Normal 7 2 2" xfId="1676" xr:uid="{00000000-0005-0000-0000-00008B060000}"/>
    <cellStyle name="Excel Built-in Normal 7 3" xfId="1677" xr:uid="{00000000-0005-0000-0000-00008C060000}"/>
    <cellStyle name="Excel Built-in Normal 7 4" xfId="1678" xr:uid="{00000000-0005-0000-0000-00008D060000}"/>
    <cellStyle name="Excel Built-in Normal 8" xfId="1679" xr:uid="{00000000-0005-0000-0000-00008E060000}"/>
    <cellStyle name="Excel Built-in Normal 8 2" xfId="1680" xr:uid="{00000000-0005-0000-0000-00008F060000}"/>
    <cellStyle name="Excel Built-in Normal 8 2 2" xfId="1681" xr:uid="{00000000-0005-0000-0000-000090060000}"/>
    <cellStyle name="Excel Built-in Normal 8 3" xfId="1682" xr:uid="{00000000-0005-0000-0000-000091060000}"/>
    <cellStyle name="Excel Built-in Normal 8 4" xfId="1683" xr:uid="{00000000-0005-0000-0000-000092060000}"/>
    <cellStyle name="Excel Built-in Normal 9" xfId="1684" xr:uid="{00000000-0005-0000-0000-000093060000}"/>
    <cellStyle name="Excel Built-in Normal 9 2" xfId="1685" xr:uid="{00000000-0005-0000-0000-000094060000}"/>
    <cellStyle name="Excel Built-in Normal 9 2 2" xfId="1686" xr:uid="{00000000-0005-0000-0000-000095060000}"/>
    <cellStyle name="Excel Built-in Normal 9 3" xfId="1687" xr:uid="{00000000-0005-0000-0000-000096060000}"/>
    <cellStyle name="Excel Built-in Normal 9 4" xfId="1688" xr:uid="{00000000-0005-0000-0000-000097060000}"/>
    <cellStyle name="Excel Built-in Normal_29-033-POSICION-INSTITUCIONAL" xfId="1689" xr:uid="{00000000-0005-0000-0000-000098060000}"/>
    <cellStyle name="Excel Built-in Percent" xfId="1690" xr:uid="{00000000-0005-0000-0000-000099060000}"/>
    <cellStyle name="Excel Built-in TableStyleLight1" xfId="1691" xr:uid="{00000000-0005-0000-0000-00009A060000}"/>
    <cellStyle name="Excel Built-in TableStyleLight1 2" xfId="1692" xr:uid="{00000000-0005-0000-0000-00009B060000}"/>
    <cellStyle name="Excel Built-in TableStyleLight1 2 2" xfId="1693" xr:uid="{00000000-0005-0000-0000-00009C060000}"/>
    <cellStyle name="Excel Built-in TableStyleLight1 3" xfId="1694" xr:uid="{00000000-0005-0000-0000-00009D060000}"/>
    <cellStyle name="Explanatory Text" xfId="1695" xr:uid="{00000000-0005-0000-0000-00009E060000}"/>
    <cellStyle name="Good" xfId="1696" xr:uid="{00000000-0005-0000-0000-00009F060000}"/>
    <cellStyle name="Heading" xfId="1697" xr:uid="{00000000-0005-0000-0000-0000A0060000}"/>
    <cellStyle name="Heading 1" xfId="1698" xr:uid="{00000000-0005-0000-0000-0000A1060000}"/>
    <cellStyle name="Heading 2" xfId="1699" xr:uid="{00000000-0005-0000-0000-0000A2060000}"/>
    <cellStyle name="Heading 3" xfId="1700" xr:uid="{00000000-0005-0000-0000-0000A3060000}"/>
    <cellStyle name="Heading 4" xfId="1701" xr:uid="{00000000-0005-0000-0000-0000A4060000}"/>
    <cellStyle name="Heading1" xfId="1702" xr:uid="{00000000-0005-0000-0000-0000A5060000}"/>
    <cellStyle name="Hipervínculo 2" xfId="1703" xr:uid="{00000000-0005-0000-0000-0000A6060000}"/>
    <cellStyle name="HPConfidential" xfId="1704" xr:uid="{00000000-0005-0000-0000-0000A7060000}"/>
    <cellStyle name="HPConfidential 2" xfId="1705" xr:uid="{00000000-0005-0000-0000-0000A8060000}"/>
    <cellStyle name="Incorrecto 2" xfId="1706" xr:uid="{00000000-0005-0000-0000-0000A9060000}"/>
    <cellStyle name="Incorrecto 3" xfId="1707" xr:uid="{00000000-0005-0000-0000-0000AA060000}"/>
    <cellStyle name="Input" xfId="1708" xr:uid="{00000000-0005-0000-0000-0000AB060000}"/>
    <cellStyle name="Linked Cell" xfId="1709" xr:uid="{00000000-0005-0000-0000-0000AC060000}"/>
    <cellStyle name="Millares" xfId="1710" builtinId="3"/>
    <cellStyle name="Millares [0] 2" xfId="1711" xr:uid="{00000000-0005-0000-0000-0000AE060000}"/>
    <cellStyle name="Millares [0] 2 10" xfId="1712" xr:uid="{00000000-0005-0000-0000-0000AF060000}"/>
    <cellStyle name="Millares [0] 2 11" xfId="1713" xr:uid="{00000000-0005-0000-0000-0000B0060000}"/>
    <cellStyle name="Millares [0] 2 12" xfId="1714" xr:uid="{00000000-0005-0000-0000-0000B1060000}"/>
    <cellStyle name="Millares [0] 2 13" xfId="1715" xr:uid="{00000000-0005-0000-0000-0000B2060000}"/>
    <cellStyle name="Millares [0] 2 2" xfId="1716" xr:uid="{00000000-0005-0000-0000-0000B3060000}"/>
    <cellStyle name="Millares [0] 2 3" xfId="1717" xr:uid="{00000000-0005-0000-0000-0000B4060000}"/>
    <cellStyle name="Millares [0] 2 4" xfId="1718" xr:uid="{00000000-0005-0000-0000-0000B5060000}"/>
    <cellStyle name="Millares [0] 2 5" xfId="1719" xr:uid="{00000000-0005-0000-0000-0000B6060000}"/>
    <cellStyle name="Millares [0] 2 6" xfId="1720" xr:uid="{00000000-0005-0000-0000-0000B7060000}"/>
    <cellStyle name="Millares [0] 2 7" xfId="1721" xr:uid="{00000000-0005-0000-0000-0000B8060000}"/>
    <cellStyle name="Millares [0] 2 8" xfId="1722" xr:uid="{00000000-0005-0000-0000-0000B9060000}"/>
    <cellStyle name="Millares [0] 2 9" xfId="1723" xr:uid="{00000000-0005-0000-0000-0000BA060000}"/>
    <cellStyle name="Millares [0] 3" xfId="1724" xr:uid="{00000000-0005-0000-0000-0000BB060000}"/>
    <cellStyle name="Millares [0] 3 10" xfId="1725" xr:uid="{00000000-0005-0000-0000-0000BC060000}"/>
    <cellStyle name="Millares [0] 3 11" xfId="1726" xr:uid="{00000000-0005-0000-0000-0000BD060000}"/>
    <cellStyle name="Millares [0] 3 12" xfId="1727" xr:uid="{00000000-0005-0000-0000-0000BE060000}"/>
    <cellStyle name="Millares [0] 3 2" xfId="1728" xr:uid="{00000000-0005-0000-0000-0000BF060000}"/>
    <cellStyle name="Millares [0] 3 3" xfId="1729" xr:uid="{00000000-0005-0000-0000-0000C0060000}"/>
    <cellStyle name="Millares [0] 3 4" xfId="1730" xr:uid="{00000000-0005-0000-0000-0000C1060000}"/>
    <cellStyle name="Millares [0] 3 5" xfId="1731" xr:uid="{00000000-0005-0000-0000-0000C2060000}"/>
    <cellStyle name="Millares [0] 3 6" xfId="1732" xr:uid="{00000000-0005-0000-0000-0000C3060000}"/>
    <cellStyle name="Millares [0] 3 7" xfId="1733" xr:uid="{00000000-0005-0000-0000-0000C4060000}"/>
    <cellStyle name="Millares [0] 3 8" xfId="1734" xr:uid="{00000000-0005-0000-0000-0000C5060000}"/>
    <cellStyle name="Millares [0] 3 9" xfId="1735" xr:uid="{00000000-0005-0000-0000-0000C6060000}"/>
    <cellStyle name="Millares 10" xfId="1736" xr:uid="{00000000-0005-0000-0000-0000C7060000}"/>
    <cellStyle name="Millares 10 10" xfId="1737" xr:uid="{00000000-0005-0000-0000-0000C8060000}"/>
    <cellStyle name="Millares 10 11" xfId="1738" xr:uid="{00000000-0005-0000-0000-0000C9060000}"/>
    <cellStyle name="Millares 10 12" xfId="1739" xr:uid="{00000000-0005-0000-0000-0000CA060000}"/>
    <cellStyle name="Millares 10 13" xfId="1740" xr:uid="{00000000-0005-0000-0000-0000CB060000}"/>
    <cellStyle name="Millares 10 14" xfId="1741" xr:uid="{00000000-0005-0000-0000-0000CC060000}"/>
    <cellStyle name="Millares 10 14 2" xfId="1742" xr:uid="{00000000-0005-0000-0000-0000CD060000}"/>
    <cellStyle name="Millares 10 14 2 2" xfId="1743" xr:uid="{00000000-0005-0000-0000-0000CE060000}"/>
    <cellStyle name="Millares 10 14 2 2 2" xfId="1744" xr:uid="{00000000-0005-0000-0000-0000CF060000}"/>
    <cellStyle name="Millares 10 14 2 2 2 2" xfId="1745" xr:uid="{00000000-0005-0000-0000-0000D0060000}"/>
    <cellStyle name="Millares 10 15" xfId="1746" xr:uid="{00000000-0005-0000-0000-0000D1060000}"/>
    <cellStyle name="Millares 10 15 2" xfId="1747" xr:uid="{00000000-0005-0000-0000-0000D2060000}"/>
    <cellStyle name="Millares 10 15 2 2" xfId="1748" xr:uid="{00000000-0005-0000-0000-0000D3060000}"/>
    <cellStyle name="Millares 10 16" xfId="1749" xr:uid="{00000000-0005-0000-0000-0000D4060000}"/>
    <cellStyle name="Millares 10 2" xfId="1750" xr:uid="{00000000-0005-0000-0000-0000D5060000}"/>
    <cellStyle name="Millares 10 2 2" xfId="1751" xr:uid="{00000000-0005-0000-0000-0000D6060000}"/>
    <cellStyle name="Millares 10 2 2 2" xfId="1752" xr:uid="{00000000-0005-0000-0000-0000D7060000}"/>
    <cellStyle name="Millares 10 2 2 2 2" xfId="1753" xr:uid="{00000000-0005-0000-0000-0000D8060000}"/>
    <cellStyle name="Millares 10 2 2 2 3" xfId="1754" xr:uid="{00000000-0005-0000-0000-0000D9060000}"/>
    <cellStyle name="Millares 10 2 2 2 3 2" xfId="1755" xr:uid="{00000000-0005-0000-0000-0000DA060000}"/>
    <cellStyle name="Millares 10 2 3" xfId="1756" xr:uid="{00000000-0005-0000-0000-0000DB060000}"/>
    <cellStyle name="Millares 10 2 4" xfId="1757" xr:uid="{00000000-0005-0000-0000-0000DC060000}"/>
    <cellStyle name="Millares 10 2 4 2" xfId="1758" xr:uid="{00000000-0005-0000-0000-0000DD060000}"/>
    <cellStyle name="Millares 10 2 5" xfId="1759" xr:uid="{00000000-0005-0000-0000-0000DE060000}"/>
    <cellStyle name="Millares 10 3" xfId="1760" xr:uid="{00000000-0005-0000-0000-0000DF060000}"/>
    <cellStyle name="Millares 10 4" xfId="1761" xr:uid="{00000000-0005-0000-0000-0000E0060000}"/>
    <cellStyle name="Millares 10 5" xfId="1762" xr:uid="{00000000-0005-0000-0000-0000E1060000}"/>
    <cellStyle name="Millares 10 6" xfId="1763" xr:uid="{00000000-0005-0000-0000-0000E2060000}"/>
    <cellStyle name="Millares 10 7" xfId="1764" xr:uid="{00000000-0005-0000-0000-0000E3060000}"/>
    <cellStyle name="Millares 10 8" xfId="1765" xr:uid="{00000000-0005-0000-0000-0000E4060000}"/>
    <cellStyle name="Millares 10 9" xfId="1766" xr:uid="{00000000-0005-0000-0000-0000E5060000}"/>
    <cellStyle name="Millares 10_29-030-GESTION RIESGO" xfId="1767" xr:uid="{00000000-0005-0000-0000-0000E6060000}"/>
    <cellStyle name="Millares 100" xfId="1768" xr:uid="{00000000-0005-0000-0000-0000E7060000}"/>
    <cellStyle name="Millares 100 2" xfId="1769" xr:uid="{00000000-0005-0000-0000-0000E8060000}"/>
    <cellStyle name="Millares 100 2 2" xfId="1770" xr:uid="{00000000-0005-0000-0000-0000E9060000}"/>
    <cellStyle name="Millares 100 2 2 2" xfId="1771" xr:uid="{00000000-0005-0000-0000-0000EA060000}"/>
    <cellStyle name="Millares 100 2 2 2 2" xfId="1772" xr:uid="{00000000-0005-0000-0000-0000EB060000}"/>
    <cellStyle name="Millares 100 2 2 3" xfId="1773" xr:uid="{00000000-0005-0000-0000-0000EC060000}"/>
    <cellStyle name="Millares 100 2 3" xfId="1774" xr:uid="{00000000-0005-0000-0000-0000ED060000}"/>
    <cellStyle name="Millares 100 2 3 2" xfId="1775" xr:uid="{00000000-0005-0000-0000-0000EE060000}"/>
    <cellStyle name="Millares 100 2 4" xfId="1776" xr:uid="{00000000-0005-0000-0000-0000EF060000}"/>
    <cellStyle name="Millares 100 3" xfId="1777" xr:uid="{00000000-0005-0000-0000-0000F0060000}"/>
    <cellStyle name="Millares 100 3 2" xfId="1778" xr:uid="{00000000-0005-0000-0000-0000F1060000}"/>
    <cellStyle name="Millares 100 3 2 2" xfId="1779" xr:uid="{00000000-0005-0000-0000-0000F2060000}"/>
    <cellStyle name="Millares 100 3 3" xfId="1780" xr:uid="{00000000-0005-0000-0000-0000F3060000}"/>
    <cellStyle name="Millares 100 4" xfId="1781" xr:uid="{00000000-0005-0000-0000-0000F4060000}"/>
    <cellStyle name="Millares 100 4 2" xfId="1782" xr:uid="{00000000-0005-0000-0000-0000F5060000}"/>
    <cellStyle name="Millares 100 4 2 2" xfId="1783" xr:uid="{00000000-0005-0000-0000-0000F6060000}"/>
    <cellStyle name="Millares 100 4 3" xfId="1784" xr:uid="{00000000-0005-0000-0000-0000F7060000}"/>
    <cellStyle name="Millares 100 5" xfId="1785" xr:uid="{00000000-0005-0000-0000-0000F8060000}"/>
    <cellStyle name="Millares 100 5 2" xfId="1786" xr:uid="{00000000-0005-0000-0000-0000F9060000}"/>
    <cellStyle name="Millares 100 5 2 2" xfId="1787" xr:uid="{00000000-0005-0000-0000-0000FA060000}"/>
    <cellStyle name="Millares 100 5 3" xfId="1788" xr:uid="{00000000-0005-0000-0000-0000FB060000}"/>
    <cellStyle name="Millares 100 6" xfId="1789" xr:uid="{00000000-0005-0000-0000-0000FC060000}"/>
    <cellStyle name="Millares 100 6 2" xfId="1790" xr:uid="{00000000-0005-0000-0000-0000FD060000}"/>
    <cellStyle name="Millares 100 7" xfId="1791" xr:uid="{00000000-0005-0000-0000-0000FE060000}"/>
    <cellStyle name="Millares 101" xfId="1792" xr:uid="{00000000-0005-0000-0000-0000FF060000}"/>
    <cellStyle name="Millares 101 2" xfId="1793" xr:uid="{00000000-0005-0000-0000-000000070000}"/>
    <cellStyle name="Millares 101 2 2" xfId="1794" xr:uid="{00000000-0005-0000-0000-000001070000}"/>
    <cellStyle name="Millares 101 2 2 2" xfId="1795" xr:uid="{00000000-0005-0000-0000-000002070000}"/>
    <cellStyle name="Millares 101 2 3" xfId="1796" xr:uid="{00000000-0005-0000-0000-000003070000}"/>
    <cellStyle name="Millares 101 3" xfId="1797" xr:uid="{00000000-0005-0000-0000-000004070000}"/>
    <cellStyle name="Millares 101 3 2" xfId="1798" xr:uid="{00000000-0005-0000-0000-000005070000}"/>
    <cellStyle name="Millares 101 4" xfId="1799" xr:uid="{00000000-0005-0000-0000-000006070000}"/>
    <cellStyle name="Millares 102" xfId="1800" xr:uid="{00000000-0005-0000-0000-000007070000}"/>
    <cellStyle name="Millares 102 2" xfId="1801" xr:uid="{00000000-0005-0000-0000-000008070000}"/>
    <cellStyle name="Millares 102 2 2" xfId="1802" xr:uid="{00000000-0005-0000-0000-000009070000}"/>
    <cellStyle name="Millares 102 2 2 2" xfId="1803" xr:uid="{00000000-0005-0000-0000-00000A070000}"/>
    <cellStyle name="Millares 102 2 3" xfId="1804" xr:uid="{00000000-0005-0000-0000-00000B070000}"/>
    <cellStyle name="Millares 102 3" xfId="1805" xr:uid="{00000000-0005-0000-0000-00000C070000}"/>
    <cellStyle name="Millares 102 3 2" xfId="1806" xr:uid="{00000000-0005-0000-0000-00000D070000}"/>
    <cellStyle name="Millares 102 4" xfId="1807" xr:uid="{00000000-0005-0000-0000-00000E070000}"/>
    <cellStyle name="Millares 103" xfId="1808" xr:uid="{00000000-0005-0000-0000-00000F070000}"/>
    <cellStyle name="Millares 103 2" xfId="1809" xr:uid="{00000000-0005-0000-0000-000010070000}"/>
    <cellStyle name="Millares 103 2 2" xfId="1810" xr:uid="{00000000-0005-0000-0000-000011070000}"/>
    <cellStyle name="Millares 103 2 2 2" xfId="1811" xr:uid="{00000000-0005-0000-0000-000012070000}"/>
    <cellStyle name="Millares 103 2 3" xfId="1812" xr:uid="{00000000-0005-0000-0000-000013070000}"/>
    <cellStyle name="Millares 103 3" xfId="1813" xr:uid="{00000000-0005-0000-0000-000014070000}"/>
    <cellStyle name="Millares 103 3 2" xfId="1814" xr:uid="{00000000-0005-0000-0000-000015070000}"/>
    <cellStyle name="Millares 103 4" xfId="1815" xr:uid="{00000000-0005-0000-0000-000016070000}"/>
    <cellStyle name="Millares 104" xfId="1816" xr:uid="{00000000-0005-0000-0000-000017070000}"/>
    <cellStyle name="Millares 104 10" xfId="1817" xr:uid="{00000000-0005-0000-0000-000018070000}"/>
    <cellStyle name="Millares 104 10 2" xfId="1818" xr:uid="{00000000-0005-0000-0000-000019070000}"/>
    <cellStyle name="Millares 104 10 2 2" xfId="1819" xr:uid="{00000000-0005-0000-0000-00001A070000}"/>
    <cellStyle name="Millares 104 10 3" xfId="1820" xr:uid="{00000000-0005-0000-0000-00001B070000}"/>
    <cellStyle name="Millares 104 11" xfId="1821" xr:uid="{00000000-0005-0000-0000-00001C070000}"/>
    <cellStyle name="Millares 104 11 2" xfId="1822" xr:uid="{00000000-0005-0000-0000-00001D070000}"/>
    <cellStyle name="Millares 104 11 2 2" xfId="1823" xr:uid="{00000000-0005-0000-0000-00001E070000}"/>
    <cellStyle name="Millares 104 11 3" xfId="1824" xr:uid="{00000000-0005-0000-0000-00001F070000}"/>
    <cellStyle name="Millares 104 12" xfId="1825" xr:uid="{00000000-0005-0000-0000-000020070000}"/>
    <cellStyle name="Millares 104 12 2" xfId="1826" xr:uid="{00000000-0005-0000-0000-000021070000}"/>
    <cellStyle name="Millares 104 12 2 2" xfId="1827" xr:uid="{00000000-0005-0000-0000-000022070000}"/>
    <cellStyle name="Millares 104 12 3" xfId="1828" xr:uid="{00000000-0005-0000-0000-000023070000}"/>
    <cellStyle name="Millares 104 13" xfId="1829" xr:uid="{00000000-0005-0000-0000-000024070000}"/>
    <cellStyle name="Millares 104 13 2" xfId="1830" xr:uid="{00000000-0005-0000-0000-000025070000}"/>
    <cellStyle name="Millares 104 14" xfId="1831" xr:uid="{00000000-0005-0000-0000-000026070000}"/>
    <cellStyle name="Millares 104 2" xfId="1832" xr:uid="{00000000-0005-0000-0000-000027070000}"/>
    <cellStyle name="Millares 104 2 2" xfId="1833" xr:uid="{00000000-0005-0000-0000-000028070000}"/>
    <cellStyle name="Millares 104 2 2 2" xfId="1834" xr:uid="{00000000-0005-0000-0000-000029070000}"/>
    <cellStyle name="Millares 104 2 2 2 2" xfId="1835" xr:uid="{00000000-0005-0000-0000-00002A070000}"/>
    <cellStyle name="Millares 104 2 2 3" xfId="1836" xr:uid="{00000000-0005-0000-0000-00002B070000}"/>
    <cellStyle name="Millares 104 2 3" xfId="1837" xr:uid="{00000000-0005-0000-0000-00002C070000}"/>
    <cellStyle name="Millares 104 2 3 2" xfId="1838" xr:uid="{00000000-0005-0000-0000-00002D070000}"/>
    <cellStyle name="Millares 104 2 4" xfId="1839" xr:uid="{00000000-0005-0000-0000-00002E070000}"/>
    <cellStyle name="Millares 104 3" xfId="1840" xr:uid="{00000000-0005-0000-0000-00002F070000}"/>
    <cellStyle name="Millares 104 3 2" xfId="1841" xr:uid="{00000000-0005-0000-0000-000030070000}"/>
    <cellStyle name="Millares 104 3 2 2" xfId="1842" xr:uid="{00000000-0005-0000-0000-000031070000}"/>
    <cellStyle name="Millares 104 3 3" xfId="1843" xr:uid="{00000000-0005-0000-0000-000032070000}"/>
    <cellStyle name="Millares 104 4" xfId="1844" xr:uid="{00000000-0005-0000-0000-000033070000}"/>
    <cellStyle name="Millares 104 4 2" xfId="1845" xr:uid="{00000000-0005-0000-0000-000034070000}"/>
    <cellStyle name="Millares 104 4 2 2" xfId="1846" xr:uid="{00000000-0005-0000-0000-000035070000}"/>
    <cellStyle name="Millares 104 4 3" xfId="1847" xr:uid="{00000000-0005-0000-0000-000036070000}"/>
    <cellStyle name="Millares 104 5" xfId="1848" xr:uid="{00000000-0005-0000-0000-000037070000}"/>
    <cellStyle name="Millares 104 5 2" xfId="1849" xr:uid="{00000000-0005-0000-0000-000038070000}"/>
    <cellStyle name="Millares 104 5 2 2" xfId="1850" xr:uid="{00000000-0005-0000-0000-000039070000}"/>
    <cellStyle name="Millares 104 5 3" xfId="1851" xr:uid="{00000000-0005-0000-0000-00003A070000}"/>
    <cellStyle name="Millares 104 6" xfId="1852" xr:uid="{00000000-0005-0000-0000-00003B070000}"/>
    <cellStyle name="Millares 104 6 2" xfId="1853" xr:uid="{00000000-0005-0000-0000-00003C070000}"/>
    <cellStyle name="Millares 104 6 2 2" xfId="1854" xr:uid="{00000000-0005-0000-0000-00003D070000}"/>
    <cellStyle name="Millares 104 6 3" xfId="1855" xr:uid="{00000000-0005-0000-0000-00003E070000}"/>
    <cellStyle name="Millares 104 7" xfId="1856" xr:uid="{00000000-0005-0000-0000-00003F070000}"/>
    <cellStyle name="Millares 104 7 2" xfId="1857" xr:uid="{00000000-0005-0000-0000-000040070000}"/>
    <cellStyle name="Millares 104 7 2 2" xfId="1858" xr:uid="{00000000-0005-0000-0000-000041070000}"/>
    <cellStyle name="Millares 104 7 3" xfId="1859" xr:uid="{00000000-0005-0000-0000-000042070000}"/>
    <cellStyle name="Millares 104 8" xfId="1860" xr:uid="{00000000-0005-0000-0000-000043070000}"/>
    <cellStyle name="Millares 104 8 2" xfId="1861" xr:uid="{00000000-0005-0000-0000-000044070000}"/>
    <cellStyle name="Millares 104 8 2 2" xfId="1862" xr:uid="{00000000-0005-0000-0000-000045070000}"/>
    <cellStyle name="Millares 104 8 3" xfId="1863" xr:uid="{00000000-0005-0000-0000-000046070000}"/>
    <cellStyle name="Millares 104 9" xfId="1864" xr:uid="{00000000-0005-0000-0000-000047070000}"/>
    <cellStyle name="Millares 104 9 2" xfId="1865" xr:uid="{00000000-0005-0000-0000-000048070000}"/>
    <cellStyle name="Millares 104 9 2 2" xfId="1866" xr:uid="{00000000-0005-0000-0000-000049070000}"/>
    <cellStyle name="Millares 104 9 3" xfId="1867" xr:uid="{00000000-0005-0000-0000-00004A070000}"/>
    <cellStyle name="Millares 105" xfId="1868" xr:uid="{00000000-0005-0000-0000-00004B070000}"/>
    <cellStyle name="Millares 105 2" xfId="1869" xr:uid="{00000000-0005-0000-0000-00004C070000}"/>
    <cellStyle name="Millares 105 2 2" xfId="1870" xr:uid="{00000000-0005-0000-0000-00004D070000}"/>
    <cellStyle name="Millares 105 2 2 2" xfId="1871" xr:uid="{00000000-0005-0000-0000-00004E070000}"/>
    <cellStyle name="Millares 105 2 3" xfId="1872" xr:uid="{00000000-0005-0000-0000-00004F070000}"/>
    <cellStyle name="Millares 105 3" xfId="1873" xr:uid="{00000000-0005-0000-0000-000050070000}"/>
    <cellStyle name="Millares 105 3 2" xfId="1874" xr:uid="{00000000-0005-0000-0000-000051070000}"/>
    <cellStyle name="Millares 105 4" xfId="1875" xr:uid="{00000000-0005-0000-0000-000052070000}"/>
    <cellStyle name="Millares 106" xfId="1876" xr:uid="{00000000-0005-0000-0000-000053070000}"/>
    <cellStyle name="Millares 106 2" xfId="1877" xr:uid="{00000000-0005-0000-0000-000054070000}"/>
    <cellStyle name="Millares 106 2 2" xfId="1878" xr:uid="{00000000-0005-0000-0000-000055070000}"/>
    <cellStyle name="Millares 106 2 2 2" xfId="1879" xr:uid="{00000000-0005-0000-0000-000056070000}"/>
    <cellStyle name="Millares 106 2 3" xfId="1880" xr:uid="{00000000-0005-0000-0000-000057070000}"/>
    <cellStyle name="Millares 106 3" xfId="1881" xr:uid="{00000000-0005-0000-0000-000058070000}"/>
    <cellStyle name="Millares 106 3 2" xfId="1882" xr:uid="{00000000-0005-0000-0000-000059070000}"/>
    <cellStyle name="Millares 106 3 2 2" xfId="1883" xr:uid="{00000000-0005-0000-0000-00005A070000}"/>
    <cellStyle name="Millares 106 3 2 2 2" xfId="1884" xr:uid="{00000000-0005-0000-0000-00005B070000}"/>
    <cellStyle name="Millares 106 3 2 3" xfId="1885" xr:uid="{00000000-0005-0000-0000-00005C070000}"/>
    <cellStyle name="Millares 106 3 3" xfId="1886" xr:uid="{00000000-0005-0000-0000-00005D070000}"/>
    <cellStyle name="Millares 106 3 3 2" xfId="1887" xr:uid="{00000000-0005-0000-0000-00005E070000}"/>
    <cellStyle name="Millares 106 3 4" xfId="1888" xr:uid="{00000000-0005-0000-0000-00005F070000}"/>
    <cellStyle name="Millares 106 4" xfId="1889" xr:uid="{00000000-0005-0000-0000-000060070000}"/>
    <cellStyle name="Millares 106 4 2" xfId="1890" xr:uid="{00000000-0005-0000-0000-000061070000}"/>
    <cellStyle name="Millares 106 5" xfId="1891" xr:uid="{00000000-0005-0000-0000-000062070000}"/>
    <cellStyle name="Millares 107" xfId="1892" xr:uid="{00000000-0005-0000-0000-000063070000}"/>
    <cellStyle name="Millares 107 2" xfId="1893" xr:uid="{00000000-0005-0000-0000-000064070000}"/>
    <cellStyle name="Millares 107 2 2" xfId="1894" xr:uid="{00000000-0005-0000-0000-000065070000}"/>
    <cellStyle name="Millares 107 3" xfId="1895" xr:uid="{00000000-0005-0000-0000-000066070000}"/>
    <cellStyle name="Millares 108" xfId="1896" xr:uid="{00000000-0005-0000-0000-000067070000}"/>
    <cellStyle name="Millares 108 2" xfId="1897" xr:uid="{00000000-0005-0000-0000-000068070000}"/>
    <cellStyle name="Millares 108 2 2" xfId="1898" xr:uid="{00000000-0005-0000-0000-000069070000}"/>
    <cellStyle name="Millares 108 3" xfId="1899" xr:uid="{00000000-0005-0000-0000-00006A070000}"/>
    <cellStyle name="Millares 108 3 2" xfId="1900" xr:uid="{00000000-0005-0000-0000-00006B070000}"/>
    <cellStyle name="Millares 108 4" xfId="1901" xr:uid="{00000000-0005-0000-0000-00006C070000}"/>
    <cellStyle name="Millares 109" xfId="1902" xr:uid="{00000000-0005-0000-0000-00006D070000}"/>
    <cellStyle name="Millares 11" xfId="1903" xr:uid="{00000000-0005-0000-0000-00006E070000}"/>
    <cellStyle name="Millares 11 10" xfId="1904" xr:uid="{00000000-0005-0000-0000-00006F070000}"/>
    <cellStyle name="Millares 11 10 2" xfId="1905" xr:uid="{00000000-0005-0000-0000-000070070000}"/>
    <cellStyle name="Millares 11 10 2 2" xfId="1906" xr:uid="{00000000-0005-0000-0000-000071070000}"/>
    <cellStyle name="Millares 11 10 3" xfId="1907" xr:uid="{00000000-0005-0000-0000-000072070000}"/>
    <cellStyle name="Millares 11 11" xfId="1908" xr:uid="{00000000-0005-0000-0000-000073070000}"/>
    <cellStyle name="Millares 11 11 2" xfId="1909" xr:uid="{00000000-0005-0000-0000-000074070000}"/>
    <cellStyle name="Millares 11 11 2 2" xfId="1910" xr:uid="{00000000-0005-0000-0000-000075070000}"/>
    <cellStyle name="Millares 11 11 3" xfId="1911" xr:uid="{00000000-0005-0000-0000-000076070000}"/>
    <cellStyle name="Millares 11 12" xfId="1912" xr:uid="{00000000-0005-0000-0000-000077070000}"/>
    <cellStyle name="Millares 11 12 2" xfId="1913" xr:uid="{00000000-0005-0000-0000-000078070000}"/>
    <cellStyle name="Millares 11 12 2 2" xfId="1914" xr:uid="{00000000-0005-0000-0000-000079070000}"/>
    <cellStyle name="Millares 11 12 3" xfId="1915" xr:uid="{00000000-0005-0000-0000-00007A070000}"/>
    <cellStyle name="Millares 11 13" xfId="1916" xr:uid="{00000000-0005-0000-0000-00007B070000}"/>
    <cellStyle name="Millares 11 13 2" xfId="1917" xr:uid="{00000000-0005-0000-0000-00007C070000}"/>
    <cellStyle name="Millares 11 13 2 2" xfId="1918" xr:uid="{00000000-0005-0000-0000-00007D070000}"/>
    <cellStyle name="Millares 11 13 3" xfId="1919" xr:uid="{00000000-0005-0000-0000-00007E070000}"/>
    <cellStyle name="Millares 11 14" xfId="1920" xr:uid="{00000000-0005-0000-0000-00007F070000}"/>
    <cellStyle name="Millares 11 14 2" xfId="1921" xr:uid="{00000000-0005-0000-0000-000080070000}"/>
    <cellStyle name="Millares 11 15" xfId="1922" xr:uid="{00000000-0005-0000-0000-000081070000}"/>
    <cellStyle name="Millares 11 16" xfId="1923" xr:uid="{00000000-0005-0000-0000-000082070000}"/>
    <cellStyle name="Millares 11 2" xfId="1924" xr:uid="{00000000-0005-0000-0000-000083070000}"/>
    <cellStyle name="Millares 11 2 2" xfId="1925" xr:uid="{00000000-0005-0000-0000-000084070000}"/>
    <cellStyle name="Millares 11 2 2 2" xfId="1926" xr:uid="{00000000-0005-0000-0000-000085070000}"/>
    <cellStyle name="Millares 11 2 2 2 2" xfId="1927" xr:uid="{00000000-0005-0000-0000-000086070000}"/>
    <cellStyle name="Millares 11 2 2 2 2 2" xfId="1928" xr:uid="{00000000-0005-0000-0000-000087070000}"/>
    <cellStyle name="Millares 11 2 2 2 3" xfId="1929" xr:uid="{00000000-0005-0000-0000-000088070000}"/>
    <cellStyle name="Millares 11 2 2 3" xfId="1930" xr:uid="{00000000-0005-0000-0000-000089070000}"/>
    <cellStyle name="Millares 11 2 2 3 2" xfId="1931" xr:uid="{00000000-0005-0000-0000-00008A070000}"/>
    <cellStyle name="Millares 11 2 2 3 2 2" xfId="1932" xr:uid="{00000000-0005-0000-0000-00008B070000}"/>
    <cellStyle name="Millares 11 2 2 3 3" xfId="1933" xr:uid="{00000000-0005-0000-0000-00008C070000}"/>
    <cellStyle name="Millares 11 2 2 4" xfId="1934" xr:uid="{00000000-0005-0000-0000-00008D070000}"/>
    <cellStyle name="Millares 11 2 2 4 2" xfId="1935" xr:uid="{00000000-0005-0000-0000-00008E070000}"/>
    <cellStyle name="Millares 11 2 2 4 2 2" xfId="1936" xr:uid="{00000000-0005-0000-0000-00008F070000}"/>
    <cellStyle name="Millares 11 2 2 4 3" xfId="1937" xr:uid="{00000000-0005-0000-0000-000090070000}"/>
    <cellStyle name="Millares 11 2 2 5" xfId="1938" xr:uid="{00000000-0005-0000-0000-000091070000}"/>
    <cellStyle name="Millares 11 2 2 5 2" xfId="1939" xr:uid="{00000000-0005-0000-0000-000092070000}"/>
    <cellStyle name="Millares 11 2 2 6" xfId="1940" xr:uid="{00000000-0005-0000-0000-000093070000}"/>
    <cellStyle name="Millares 11 2 3" xfId="1941" xr:uid="{00000000-0005-0000-0000-000094070000}"/>
    <cellStyle name="Millares 11 2 3 2" xfId="1942" xr:uid="{00000000-0005-0000-0000-000095070000}"/>
    <cellStyle name="Millares 11 2 3 2 2" xfId="1943" xr:uid="{00000000-0005-0000-0000-000096070000}"/>
    <cellStyle name="Millares 11 2 3 3" xfId="1944" xr:uid="{00000000-0005-0000-0000-000097070000}"/>
    <cellStyle name="Millares 11 2 4" xfId="1945" xr:uid="{00000000-0005-0000-0000-000098070000}"/>
    <cellStyle name="Millares 11 2 4 2" xfId="1946" xr:uid="{00000000-0005-0000-0000-000099070000}"/>
    <cellStyle name="Millares 11 2 4 2 2" xfId="1947" xr:uid="{00000000-0005-0000-0000-00009A070000}"/>
    <cellStyle name="Millares 11 2 4 3" xfId="1948" xr:uid="{00000000-0005-0000-0000-00009B070000}"/>
    <cellStyle name="Millares 11 2 5" xfId="1949" xr:uid="{00000000-0005-0000-0000-00009C070000}"/>
    <cellStyle name="Millares 11 2 5 2" xfId="1950" xr:uid="{00000000-0005-0000-0000-00009D070000}"/>
    <cellStyle name="Millares 11 2 5 2 2" xfId="1951" xr:uid="{00000000-0005-0000-0000-00009E070000}"/>
    <cellStyle name="Millares 11 2 5 3" xfId="1952" xr:uid="{00000000-0005-0000-0000-00009F070000}"/>
    <cellStyle name="Millares 11 2 6" xfId="1953" xr:uid="{00000000-0005-0000-0000-0000A0070000}"/>
    <cellStyle name="Millares 11 2 6 2" xfId="1954" xr:uid="{00000000-0005-0000-0000-0000A1070000}"/>
    <cellStyle name="Millares 11 2 7" xfId="1955" xr:uid="{00000000-0005-0000-0000-0000A2070000}"/>
    <cellStyle name="Millares 11 3" xfId="1956" xr:uid="{00000000-0005-0000-0000-0000A3070000}"/>
    <cellStyle name="Millares 11 3 2" xfId="1957" xr:uid="{00000000-0005-0000-0000-0000A4070000}"/>
    <cellStyle name="Millares 11 3 2 2" xfId="1958" xr:uid="{00000000-0005-0000-0000-0000A5070000}"/>
    <cellStyle name="Millares 11 3 2 2 2" xfId="1959" xr:uid="{00000000-0005-0000-0000-0000A6070000}"/>
    <cellStyle name="Millares 11 3 2 3" xfId="1960" xr:uid="{00000000-0005-0000-0000-0000A7070000}"/>
    <cellStyle name="Millares 11 3 3" xfId="1961" xr:uid="{00000000-0005-0000-0000-0000A8070000}"/>
    <cellStyle name="Millares 11 3 3 2" xfId="1962" xr:uid="{00000000-0005-0000-0000-0000A9070000}"/>
    <cellStyle name="Millares 11 3 3 2 2" xfId="1963" xr:uid="{00000000-0005-0000-0000-0000AA070000}"/>
    <cellStyle name="Millares 11 3 3 3" xfId="1964" xr:uid="{00000000-0005-0000-0000-0000AB070000}"/>
    <cellStyle name="Millares 11 3 4" xfId="1965" xr:uid="{00000000-0005-0000-0000-0000AC070000}"/>
    <cellStyle name="Millares 11 3 4 2" xfId="1966" xr:uid="{00000000-0005-0000-0000-0000AD070000}"/>
    <cellStyle name="Millares 11 3 4 2 2" xfId="1967" xr:uid="{00000000-0005-0000-0000-0000AE070000}"/>
    <cellStyle name="Millares 11 3 4 3" xfId="1968" xr:uid="{00000000-0005-0000-0000-0000AF070000}"/>
    <cellStyle name="Millares 11 3 5" xfId="1969" xr:uid="{00000000-0005-0000-0000-0000B0070000}"/>
    <cellStyle name="Millares 11 3 5 2" xfId="1970" xr:uid="{00000000-0005-0000-0000-0000B1070000}"/>
    <cellStyle name="Millares 11 3 5 2 2" xfId="1971" xr:uid="{00000000-0005-0000-0000-0000B2070000}"/>
    <cellStyle name="Millares 11 3 5 3" xfId="1972" xr:uid="{00000000-0005-0000-0000-0000B3070000}"/>
    <cellStyle name="Millares 11 3 6" xfId="1973" xr:uid="{00000000-0005-0000-0000-0000B4070000}"/>
    <cellStyle name="Millares 11 3 6 2" xfId="1974" xr:uid="{00000000-0005-0000-0000-0000B5070000}"/>
    <cellStyle name="Millares 11 3 6 2 2" xfId="1975" xr:uid="{00000000-0005-0000-0000-0000B6070000}"/>
    <cellStyle name="Millares 11 3 6 3" xfId="1976" xr:uid="{00000000-0005-0000-0000-0000B7070000}"/>
    <cellStyle name="Millares 11 3 7" xfId="1977" xr:uid="{00000000-0005-0000-0000-0000B8070000}"/>
    <cellStyle name="Millares 11 3 7 2" xfId="1978" xr:uid="{00000000-0005-0000-0000-0000B9070000}"/>
    <cellStyle name="Millares 11 3 8" xfId="1979" xr:uid="{00000000-0005-0000-0000-0000BA070000}"/>
    <cellStyle name="Millares 11 3 9" xfId="1980" xr:uid="{00000000-0005-0000-0000-0000BB070000}"/>
    <cellStyle name="Millares 11 3 9 2" xfId="1981" xr:uid="{00000000-0005-0000-0000-0000BC070000}"/>
    <cellStyle name="Millares 11 3 9 2 2" xfId="1982" xr:uid="{00000000-0005-0000-0000-0000BD070000}"/>
    <cellStyle name="Millares 11 3 9 3" xfId="1983" xr:uid="{00000000-0005-0000-0000-0000BE070000}"/>
    <cellStyle name="Millares 11 3 9 3 2" xfId="1984" xr:uid="{00000000-0005-0000-0000-0000BF070000}"/>
    <cellStyle name="Millares 11 3 9 3 2 2" xfId="1985" xr:uid="{00000000-0005-0000-0000-0000C0070000}"/>
    <cellStyle name="Millares 11 3 9 3 2 2 2" xfId="1986" xr:uid="{00000000-0005-0000-0000-0000C1070000}"/>
    <cellStyle name="Millares 11 3 9 4" xfId="1987" xr:uid="{00000000-0005-0000-0000-0000C2070000}"/>
    <cellStyle name="Millares 11 3 9 4 2" xfId="1988" xr:uid="{00000000-0005-0000-0000-0000C3070000}"/>
    <cellStyle name="Millares 11 3 9 5" xfId="1989" xr:uid="{00000000-0005-0000-0000-0000C4070000}"/>
    <cellStyle name="Millares 11 4" xfId="1990" xr:uid="{00000000-0005-0000-0000-0000C5070000}"/>
    <cellStyle name="Millares 11 4 2" xfId="1991" xr:uid="{00000000-0005-0000-0000-0000C6070000}"/>
    <cellStyle name="Millares 11 4 2 2" xfId="1992" xr:uid="{00000000-0005-0000-0000-0000C7070000}"/>
    <cellStyle name="Millares 11 4 3" xfId="1993" xr:uid="{00000000-0005-0000-0000-0000C8070000}"/>
    <cellStyle name="Millares 11 5" xfId="1994" xr:uid="{00000000-0005-0000-0000-0000C9070000}"/>
    <cellStyle name="Millares 11 5 2" xfId="1995" xr:uid="{00000000-0005-0000-0000-0000CA070000}"/>
    <cellStyle name="Millares 11 5 2 2" xfId="1996" xr:uid="{00000000-0005-0000-0000-0000CB070000}"/>
    <cellStyle name="Millares 11 5 3" xfId="1997" xr:uid="{00000000-0005-0000-0000-0000CC070000}"/>
    <cellStyle name="Millares 11 6" xfId="1998" xr:uid="{00000000-0005-0000-0000-0000CD070000}"/>
    <cellStyle name="Millares 11 6 2" xfId="1999" xr:uid="{00000000-0005-0000-0000-0000CE070000}"/>
    <cellStyle name="Millares 11 6 2 2" xfId="2000" xr:uid="{00000000-0005-0000-0000-0000CF070000}"/>
    <cellStyle name="Millares 11 6 3" xfId="2001" xr:uid="{00000000-0005-0000-0000-0000D0070000}"/>
    <cellStyle name="Millares 11 7" xfId="2002" xr:uid="{00000000-0005-0000-0000-0000D1070000}"/>
    <cellStyle name="Millares 11 7 2" xfId="2003" xr:uid="{00000000-0005-0000-0000-0000D2070000}"/>
    <cellStyle name="Millares 11 7 2 2" xfId="2004" xr:uid="{00000000-0005-0000-0000-0000D3070000}"/>
    <cellStyle name="Millares 11 7 3" xfId="2005" xr:uid="{00000000-0005-0000-0000-0000D4070000}"/>
    <cellStyle name="Millares 11 8" xfId="2006" xr:uid="{00000000-0005-0000-0000-0000D5070000}"/>
    <cellStyle name="Millares 11 8 2" xfId="2007" xr:uid="{00000000-0005-0000-0000-0000D6070000}"/>
    <cellStyle name="Millares 11 8 2 2" xfId="2008" xr:uid="{00000000-0005-0000-0000-0000D7070000}"/>
    <cellStyle name="Millares 11 8 3" xfId="2009" xr:uid="{00000000-0005-0000-0000-0000D8070000}"/>
    <cellStyle name="Millares 11 9" xfId="2010" xr:uid="{00000000-0005-0000-0000-0000D9070000}"/>
    <cellStyle name="Millares 11 9 2" xfId="2011" xr:uid="{00000000-0005-0000-0000-0000DA070000}"/>
    <cellStyle name="Millares 11 9 2 2" xfId="2012" xr:uid="{00000000-0005-0000-0000-0000DB070000}"/>
    <cellStyle name="Millares 11 9 3" xfId="2013" xr:uid="{00000000-0005-0000-0000-0000DC070000}"/>
    <cellStyle name="Millares 11_29-030-GESTION RIESGO" xfId="2014" xr:uid="{00000000-0005-0000-0000-0000DD070000}"/>
    <cellStyle name="Millares 110" xfId="2015" xr:uid="{00000000-0005-0000-0000-0000DE070000}"/>
    <cellStyle name="Millares 110 2" xfId="2016" xr:uid="{00000000-0005-0000-0000-0000DF070000}"/>
    <cellStyle name="Millares 110 2 2" xfId="2017" xr:uid="{00000000-0005-0000-0000-0000E0070000}"/>
    <cellStyle name="Millares 110 2 2 2" xfId="2018" xr:uid="{00000000-0005-0000-0000-0000E1070000}"/>
    <cellStyle name="Millares 110 2 3" xfId="2019" xr:uid="{00000000-0005-0000-0000-0000E2070000}"/>
    <cellStyle name="Millares 110 3" xfId="2020" xr:uid="{00000000-0005-0000-0000-0000E3070000}"/>
    <cellStyle name="Millares 110 3 2" xfId="2021" xr:uid="{00000000-0005-0000-0000-0000E4070000}"/>
    <cellStyle name="Millares 110 4" xfId="2022" xr:uid="{00000000-0005-0000-0000-0000E5070000}"/>
    <cellStyle name="Millares 111" xfId="2023" xr:uid="{00000000-0005-0000-0000-0000E6070000}"/>
    <cellStyle name="Millares 111 2" xfId="2024" xr:uid="{00000000-0005-0000-0000-0000E7070000}"/>
    <cellStyle name="Millares 112" xfId="2025" xr:uid="{00000000-0005-0000-0000-0000E8070000}"/>
    <cellStyle name="Millares 112 2" xfId="2026" xr:uid="{00000000-0005-0000-0000-0000E9070000}"/>
    <cellStyle name="Millares 113" xfId="2027" xr:uid="{00000000-0005-0000-0000-0000EA070000}"/>
    <cellStyle name="Millares 113 2" xfId="2028" xr:uid="{00000000-0005-0000-0000-0000EB070000}"/>
    <cellStyle name="Millares 114" xfId="2029" xr:uid="{00000000-0005-0000-0000-0000EC070000}"/>
    <cellStyle name="Millares 114 2" xfId="2030" xr:uid="{00000000-0005-0000-0000-0000ED070000}"/>
    <cellStyle name="Millares 114 3" xfId="2031" xr:uid="{00000000-0005-0000-0000-0000EE070000}"/>
    <cellStyle name="Millares 115" xfId="2032" xr:uid="{00000000-0005-0000-0000-0000EF070000}"/>
    <cellStyle name="Millares 115 2" xfId="2033" xr:uid="{00000000-0005-0000-0000-0000F0070000}"/>
    <cellStyle name="Millares 116" xfId="2034" xr:uid="{00000000-0005-0000-0000-0000F1070000}"/>
    <cellStyle name="Millares 117" xfId="2035" xr:uid="{00000000-0005-0000-0000-0000F2070000}"/>
    <cellStyle name="Millares 118" xfId="2036" xr:uid="{00000000-0005-0000-0000-0000F3070000}"/>
    <cellStyle name="Millares 119" xfId="2037" xr:uid="{00000000-0005-0000-0000-0000F4070000}"/>
    <cellStyle name="Millares 12" xfId="2038" xr:uid="{00000000-0005-0000-0000-0000F5070000}"/>
    <cellStyle name="Millares 12 10" xfId="2039" xr:uid="{00000000-0005-0000-0000-0000F6070000}"/>
    <cellStyle name="Millares 12 10 2" xfId="2040" xr:uid="{00000000-0005-0000-0000-0000F7070000}"/>
    <cellStyle name="Millares 12 10 2 2" xfId="2041" xr:uid="{00000000-0005-0000-0000-0000F8070000}"/>
    <cellStyle name="Millares 12 10 3" xfId="2042" xr:uid="{00000000-0005-0000-0000-0000F9070000}"/>
    <cellStyle name="Millares 12 11" xfId="2043" xr:uid="{00000000-0005-0000-0000-0000FA070000}"/>
    <cellStyle name="Millares 12 11 2" xfId="2044" xr:uid="{00000000-0005-0000-0000-0000FB070000}"/>
    <cellStyle name="Millares 12 11 2 2" xfId="2045" xr:uid="{00000000-0005-0000-0000-0000FC070000}"/>
    <cellStyle name="Millares 12 11 3" xfId="2046" xr:uid="{00000000-0005-0000-0000-0000FD070000}"/>
    <cellStyle name="Millares 12 12" xfId="2047" xr:uid="{00000000-0005-0000-0000-0000FE070000}"/>
    <cellStyle name="Millares 12 12 2" xfId="2048" xr:uid="{00000000-0005-0000-0000-0000FF070000}"/>
    <cellStyle name="Millares 12 12 2 2" xfId="2049" xr:uid="{00000000-0005-0000-0000-000000080000}"/>
    <cellStyle name="Millares 12 12 3" xfId="2050" xr:uid="{00000000-0005-0000-0000-000001080000}"/>
    <cellStyle name="Millares 12 13" xfId="2051" xr:uid="{00000000-0005-0000-0000-000002080000}"/>
    <cellStyle name="Millares 12 13 2" xfId="2052" xr:uid="{00000000-0005-0000-0000-000003080000}"/>
    <cellStyle name="Millares 12 14" xfId="2053" xr:uid="{00000000-0005-0000-0000-000004080000}"/>
    <cellStyle name="Millares 12 15" xfId="2054" xr:uid="{00000000-0005-0000-0000-000005080000}"/>
    <cellStyle name="Millares 12 2" xfId="2055" xr:uid="{00000000-0005-0000-0000-000006080000}"/>
    <cellStyle name="Millares 12 2 2" xfId="2056" xr:uid="{00000000-0005-0000-0000-000007080000}"/>
    <cellStyle name="Millares 12 2 2 2" xfId="2057" xr:uid="{00000000-0005-0000-0000-000008080000}"/>
    <cellStyle name="Millares 12 2 2 2 2" xfId="2058" xr:uid="{00000000-0005-0000-0000-000009080000}"/>
    <cellStyle name="Millares 12 2 2 2 2 2" xfId="2059" xr:uid="{00000000-0005-0000-0000-00000A080000}"/>
    <cellStyle name="Millares 12 2 2 2 3" xfId="2060" xr:uid="{00000000-0005-0000-0000-00000B080000}"/>
    <cellStyle name="Millares 12 2 2 3" xfId="2061" xr:uid="{00000000-0005-0000-0000-00000C080000}"/>
    <cellStyle name="Millares 12 2 2 3 2" xfId="2062" xr:uid="{00000000-0005-0000-0000-00000D080000}"/>
    <cellStyle name="Millares 12 2 2 4" xfId="2063" xr:uid="{00000000-0005-0000-0000-00000E080000}"/>
    <cellStyle name="Millares 12 2 3" xfId="2064" xr:uid="{00000000-0005-0000-0000-00000F080000}"/>
    <cellStyle name="Millares 12 2 3 2" xfId="2065" xr:uid="{00000000-0005-0000-0000-000010080000}"/>
    <cellStyle name="Millares 12 2 4" xfId="2066" xr:uid="{00000000-0005-0000-0000-000011080000}"/>
    <cellStyle name="Millares 12 3" xfId="2067" xr:uid="{00000000-0005-0000-0000-000012080000}"/>
    <cellStyle name="Millares 12 3 2" xfId="2068" xr:uid="{00000000-0005-0000-0000-000013080000}"/>
    <cellStyle name="Millares 12 3 2 2" xfId="2069" xr:uid="{00000000-0005-0000-0000-000014080000}"/>
    <cellStyle name="Millares 12 3 3" xfId="2070" xr:uid="{00000000-0005-0000-0000-000015080000}"/>
    <cellStyle name="Millares 12 4" xfId="2071" xr:uid="{00000000-0005-0000-0000-000016080000}"/>
    <cellStyle name="Millares 12 4 2" xfId="2072" xr:uid="{00000000-0005-0000-0000-000017080000}"/>
    <cellStyle name="Millares 12 4 2 2" xfId="2073" xr:uid="{00000000-0005-0000-0000-000018080000}"/>
    <cellStyle name="Millares 12 4 3" xfId="2074" xr:uid="{00000000-0005-0000-0000-000019080000}"/>
    <cellStyle name="Millares 12 5" xfId="2075" xr:uid="{00000000-0005-0000-0000-00001A080000}"/>
    <cellStyle name="Millares 12 5 2" xfId="2076" xr:uid="{00000000-0005-0000-0000-00001B080000}"/>
    <cellStyle name="Millares 12 5 2 2" xfId="2077" xr:uid="{00000000-0005-0000-0000-00001C080000}"/>
    <cellStyle name="Millares 12 5 3" xfId="2078" xr:uid="{00000000-0005-0000-0000-00001D080000}"/>
    <cellStyle name="Millares 12 6" xfId="2079" xr:uid="{00000000-0005-0000-0000-00001E080000}"/>
    <cellStyle name="Millares 12 6 2" xfId="2080" xr:uid="{00000000-0005-0000-0000-00001F080000}"/>
    <cellStyle name="Millares 12 6 2 2" xfId="2081" xr:uid="{00000000-0005-0000-0000-000020080000}"/>
    <cellStyle name="Millares 12 6 3" xfId="2082" xr:uid="{00000000-0005-0000-0000-000021080000}"/>
    <cellStyle name="Millares 12 7" xfId="2083" xr:uid="{00000000-0005-0000-0000-000022080000}"/>
    <cellStyle name="Millares 12 7 2" xfId="2084" xr:uid="{00000000-0005-0000-0000-000023080000}"/>
    <cellStyle name="Millares 12 7 2 2" xfId="2085" xr:uid="{00000000-0005-0000-0000-000024080000}"/>
    <cellStyle name="Millares 12 7 3" xfId="2086" xr:uid="{00000000-0005-0000-0000-000025080000}"/>
    <cellStyle name="Millares 12 8" xfId="2087" xr:uid="{00000000-0005-0000-0000-000026080000}"/>
    <cellStyle name="Millares 12 8 2" xfId="2088" xr:uid="{00000000-0005-0000-0000-000027080000}"/>
    <cellStyle name="Millares 12 8 2 2" xfId="2089" xr:uid="{00000000-0005-0000-0000-000028080000}"/>
    <cellStyle name="Millares 12 8 3" xfId="2090" xr:uid="{00000000-0005-0000-0000-000029080000}"/>
    <cellStyle name="Millares 12 9" xfId="2091" xr:uid="{00000000-0005-0000-0000-00002A080000}"/>
    <cellStyle name="Millares 12 9 2" xfId="2092" xr:uid="{00000000-0005-0000-0000-00002B080000}"/>
    <cellStyle name="Millares 12 9 2 2" xfId="2093" xr:uid="{00000000-0005-0000-0000-00002C080000}"/>
    <cellStyle name="Millares 12 9 3" xfId="2094" xr:uid="{00000000-0005-0000-0000-00002D080000}"/>
    <cellStyle name="Millares 120" xfId="2095" xr:uid="{00000000-0005-0000-0000-00002E080000}"/>
    <cellStyle name="Millares 121" xfId="2096" xr:uid="{00000000-0005-0000-0000-00002F080000}"/>
    <cellStyle name="Millares 122" xfId="2097" xr:uid="{00000000-0005-0000-0000-000030080000}"/>
    <cellStyle name="Millares 123" xfId="2098" xr:uid="{00000000-0005-0000-0000-000031080000}"/>
    <cellStyle name="Millares 124" xfId="2099" xr:uid="{00000000-0005-0000-0000-000032080000}"/>
    <cellStyle name="Millares 125" xfId="2100" xr:uid="{00000000-0005-0000-0000-000033080000}"/>
    <cellStyle name="Millares 126" xfId="2101" xr:uid="{00000000-0005-0000-0000-000034080000}"/>
    <cellStyle name="Millares 127" xfId="2102" xr:uid="{00000000-0005-0000-0000-000035080000}"/>
    <cellStyle name="Millares 128" xfId="2103" xr:uid="{00000000-0005-0000-0000-000036080000}"/>
    <cellStyle name="Millares 129" xfId="2104" xr:uid="{00000000-0005-0000-0000-000037080000}"/>
    <cellStyle name="Millares 13" xfId="2105" xr:uid="{00000000-0005-0000-0000-000038080000}"/>
    <cellStyle name="Millares 13 10" xfId="2106" xr:uid="{00000000-0005-0000-0000-000039080000}"/>
    <cellStyle name="Millares 13 10 2" xfId="2107" xr:uid="{00000000-0005-0000-0000-00003A080000}"/>
    <cellStyle name="Millares 13 10 2 2" xfId="2108" xr:uid="{00000000-0005-0000-0000-00003B080000}"/>
    <cellStyle name="Millares 13 10 3" xfId="2109" xr:uid="{00000000-0005-0000-0000-00003C080000}"/>
    <cellStyle name="Millares 13 11" xfId="2110" xr:uid="{00000000-0005-0000-0000-00003D080000}"/>
    <cellStyle name="Millares 13 11 2" xfId="2111" xr:uid="{00000000-0005-0000-0000-00003E080000}"/>
    <cellStyle name="Millares 13 11 2 2" xfId="2112" xr:uid="{00000000-0005-0000-0000-00003F080000}"/>
    <cellStyle name="Millares 13 11 3" xfId="2113" xr:uid="{00000000-0005-0000-0000-000040080000}"/>
    <cellStyle name="Millares 13 12" xfId="2114" xr:uid="{00000000-0005-0000-0000-000041080000}"/>
    <cellStyle name="Millares 13 12 2" xfId="2115" xr:uid="{00000000-0005-0000-0000-000042080000}"/>
    <cellStyle name="Millares 13 12 2 2" xfId="2116" xr:uid="{00000000-0005-0000-0000-000043080000}"/>
    <cellStyle name="Millares 13 12 3" xfId="2117" xr:uid="{00000000-0005-0000-0000-000044080000}"/>
    <cellStyle name="Millares 13 13" xfId="2118" xr:uid="{00000000-0005-0000-0000-000045080000}"/>
    <cellStyle name="Millares 13 13 2" xfId="2119" xr:uid="{00000000-0005-0000-0000-000046080000}"/>
    <cellStyle name="Millares 13 14" xfId="2120" xr:uid="{00000000-0005-0000-0000-000047080000}"/>
    <cellStyle name="Millares 13 15" xfId="2121" xr:uid="{00000000-0005-0000-0000-000048080000}"/>
    <cellStyle name="Millares 13 2" xfId="2122" xr:uid="{00000000-0005-0000-0000-000049080000}"/>
    <cellStyle name="Millares 13 2 2" xfId="2123" xr:uid="{00000000-0005-0000-0000-00004A080000}"/>
    <cellStyle name="Millares 13 2 2 2" xfId="2124" xr:uid="{00000000-0005-0000-0000-00004B080000}"/>
    <cellStyle name="Millares 13 2 2 2 2" xfId="2125" xr:uid="{00000000-0005-0000-0000-00004C080000}"/>
    <cellStyle name="Millares 13 2 2 3" xfId="2126" xr:uid="{00000000-0005-0000-0000-00004D080000}"/>
    <cellStyle name="Millares 13 2 3" xfId="2127" xr:uid="{00000000-0005-0000-0000-00004E080000}"/>
    <cellStyle name="Millares 13 2 3 2" xfId="2128" xr:uid="{00000000-0005-0000-0000-00004F080000}"/>
    <cellStyle name="Millares 13 2 4" xfId="2129" xr:uid="{00000000-0005-0000-0000-000050080000}"/>
    <cellStyle name="Millares 13 3" xfId="2130" xr:uid="{00000000-0005-0000-0000-000051080000}"/>
    <cellStyle name="Millares 13 3 2" xfId="2131" xr:uid="{00000000-0005-0000-0000-000052080000}"/>
    <cellStyle name="Millares 13 3 2 2" xfId="2132" xr:uid="{00000000-0005-0000-0000-000053080000}"/>
    <cellStyle name="Millares 13 3 3" xfId="2133" xr:uid="{00000000-0005-0000-0000-000054080000}"/>
    <cellStyle name="Millares 13 4" xfId="2134" xr:uid="{00000000-0005-0000-0000-000055080000}"/>
    <cellStyle name="Millares 13 4 2" xfId="2135" xr:uid="{00000000-0005-0000-0000-000056080000}"/>
    <cellStyle name="Millares 13 4 2 2" xfId="2136" xr:uid="{00000000-0005-0000-0000-000057080000}"/>
    <cellStyle name="Millares 13 4 3" xfId="2137" xr:uid="{00000000-0005-0000-0000-000058080000}"/>
    <cellStyle name="Millares 13 5" xfId="2138" xr:uid="{00000000-0005-0000-0000-000059080000}"/>
    <cellStyle name="Millares 13 5 2" xfId="2139" xr:uid="{00000000-0005-0000-0000-00005A080000}"/>
    <cellStyle name="Millares 13 5 2 2" xfId="2140" xr:uid="{00000000-0005-0000-0000-00005B080000}"/>
    <cellStyle name="Millares 13 5 3" xfId="2141" xr:uid="{00000000-0005-0000-0000-00005C080000}"/>
    <cellStyle name="Millares 13 6" xfId="2142" xr:uid="{00000000-0005-0000-0000-00005D080000}"/>
    <cellStyle name="Millares 13 6 2" xfId="2143" xr:uid="{00000000-0005-0000-0000-00005E080000}"/>
    <cellStyle name="Millares 13 6 2 2" xfId="2144" xr:uid="{00000000-0005-0000-0000-00005F080000}"/>
    <cellStyle name="Millares 13 6 3" xfId="2145" xr:uid="{00000000-0005-0000-0000-000060080000}"/>
    <cellStyle name="Millares 13 7" xfId="2146" xr:uid="{00000000-0005-0000-0000-000061080000}"/>
    <cellStyle name="Millares 13 7 2" xfId="2147" xr:uid="{00000000-0005-0000-0000-000062080000}"/>
    <cellStyle name="Millares 13 7 2 2" xfId="2148" xr:uid="{00000000-0005-0000-0000-000063080000}"/>
    <cellStyle name="Millares 13 7 3" xfId="2149" xr:uid="{00000000-0005-0000-0000-000064080000}"/>
    <cellStyle name="Millares 13 8" xfId="2150" xr:uid="{00000000-0005-0000-0000-000065080000}"/>
    <cellStyle name="Millares 13 8 2" xfId="2151" xr:uid="{00000000-0005-0000-0000-000066080000}"/>
    <cellStyle name="Millares 13 8 2 2" xfId="2152" xr:uid="{00000000-0005-0000-0000-000067080000}"/>
    <cellStyle name="Millares 13 8 3" xfId="2153" xr:uid="{00000000-0005-0000-0000-000068080000}"/>
    <cellStyle name="Millares 13 9" xfId="2154" xr:uid="{00000000-0005-0000-0000-000069080000}"/>
    <cellStyle name="Millares 13 9 2" xfId="2155" xr:uid="{00000000-0005-0000-0000-00006A080000}"/>
    <cellStyle name="Millares 13 9 2 2" xfId="2156" xr:uid="{00000000-0005-0000-0000-00006B080000}"/>
    <cellStyle name="Millares 13 9 3" xfId="2157" xr:uid="{00000000-0005-0000-0000-00006C080000}"/>
    <cellStyle name="Millares 130" xfId="2158" xr:uid="{00000000-0005-0000-0000-00006D080000}"/>
    <cellStyle name="Millares 131" xfId="2159" xr:uid="{00000000-0005-0000-0000-00006E080000}"/>
    <cellStyle name="Millares 132" xfId="2160" xr:uid="{00000000-0005-0000-0000-00006F080000}"/>
    <cellStyle name="Millares 133" xfId="2161" xr:uid="{00000000-0005-0000-0000-000070080000}"/>
    <cellStyle name="Millares 134" xfId="2162" xr:uid="{00000000-0005-0000-0000-000071080000}"/>
    <cellStyle name="Millares 135" xfId="2163" xr:uid="{00000000-0005-0000-0000-000072080000}"/>
    <cellStyle name="Millares 136" xfId="2164" xr:uid="{00000000-0005-0000-0000-000073080000}"/>
    <cellStyle name="Millares 137" xfId="2165" xr:uid="{00000000-0005-0000-0000-000074080000}"/>
    <cellStyle name="Millares 138" xfId="2166" xr:uid="{00000000-0005-0000-0000-000075080000}"/>
    <cellStyle name="Millares 14" xfId="2167" xr:uid="{00000000-0005-0000-0000-000076080000}"/>
    <cellStyle name="Millares 14 10" xfId="2168" xr:uid="{00000000-0005-0000-0000-000077080000}"/>
    <cellStyle name="Millares 14 10 2" xfId="2169" xr:uid="{00000000-0005-0000-0000-000078080000}"/>
    <cellStyle name="Millares 14 10 2 2" xfId="2170" xr:uid="{00000000-0005-0000-0000-000079080000}"/>
    <cellStyle name="Millares 14 10 3" xfId="2171" xr:uid="{00000000-0005-0000-0000-00007A080000}"/>
    <cellStyle name="Millares 14 11" xfId="2172" xr:uid="{00000000-0005-0000-0000-00007B080000}"/>
    <cellStyle name="Millares 14 11 2" xfId="2173" xr:uid="{00000000-0005-0000-0000-00007C080000}"/>
    <cellStyle name="Millares 14 11 2 2" xfId="2174" xr:uid="{00000000-0005-0000-0000-00007D080000}"/>
    <cellStyle name="Millares 14 11 3" xfId="2175" xr:uid="{00000000-0005-0000-0000-00007E080000}"/>
    <cellStyle name="Millares 14 12" xfId="2176" xr:uid="{00000000-0005-0000-0000-00007F080000}"/>
    <cellStyle name="Millares 14 12 2" xfId="2177" xr:uid="{00000000-0005-0000-0000-000080080000}"/>
    <cellStyle name="Millares 14 12 2 2" xfId="2178" xr:uid="{00000000-0005-0000-0000-000081080000}"/>
    <cellStyle name="Millares 14 12 3" xfId="2179" xr:uid="{00000000-0005-0000-0000-000082080000}"/>
    <cellStyle name="Millares 14 13" xfId="2180" xr:uid="{00000000-0005-0000-0000-000083080000}"/>
    <cellStyle name="Millares 14 13 2" xfId="2181" xr:uid="{00000000-0005-0000-0000-000084080000}"/>
    <cellStyle name="Millares 14 14" xfId="2182" xr:uid="{00000000-0005-0000-0000-000085080000}"/>
    <cellStyle name="Millares 14 15" xfId="2183" xr:uid="{00000000-0005-0000-0000-000086080000}"/>
    <cellStyle name="Millares 14 2" xfId="2184" xr:uid="{00000000-0005-0000-0000-000087080000}"/>
    <cellStyle name="Millares 14 2 2" xfId="2185" xr:uid="{00000000-0005-0000-0000-000088080000}"/>
    <cellStyle name="Millares 14 2 2 2" xfId="2186" xr:uid="{00000000-0005-0000-0000-000089080000}"/>
    <cellStyle name="Millares 14 2 2 2 2" xfId="2187" xr:uid="{00000000-0005-0000-0000-00008A080000}"/>
    <cellStyle name="Millares 14 2 2 3" xfId="2188" xr:uid="{00000000-0005-0000-0000-00008B080000}"/>
    <cellStyle name="Millares 14 2 3" xfId="2189" xr:uid="{00000000-0005-0000-0000-00008C080000}"/>
    <cellStyle name="Millares 14 2 3 2" xfId="2190" xr:uid="{00000000-0005-0000-0000-00008D080000}"/>
    <cellStyle name="Millares 14 2 4" xfId="2191" xr:uid="{00000000-0005-0000-0000-00008E080000}"/>
    <cellStyle name="Millares 14 3" xfId="2192" xr:uid="{00000000-0005-0000-0000-00008F080000}"/>
    <cellStyle name="Millares 14 3 2" xfId="2193" xr:uid="{00000000-0005-0000-0000-000090080000}"/>
    <cellStyle name="Millares 14 3 2 2" xfId="2194" xr:uid="{00000000-0005-0000-0000-000091080000}"/>
    <cellStyle name="Millares 14 3 3" xfId="2195" xr:uid="{00000000-0005-0000-0000-000092080000}"/>
    <cellStyle name="Millares 14 4" xfId="2196" xr:uid="{00000000-0005-0000-0000-000093080000}"/>
    <cellStyle name="Millares 14 4 2" xfId="2197" xr:uid="{00000000-0005-0000-0000-000094080000}"/>
    <cellStyle name="Millares 14 4 2 2" xfId="2198" xr:uid="{00000000-0005-0000-0000-000095080000}"/>
    <cellStyle name="Millares 14 4 3" xfId="2199" xr:uid="{00000000-0005-0000-0000-000096080000}"/>
    <cellStyle name="Millares 14 5" xfId="2200" xr:uid="{00000000-0005-0000-0000-000097080000}"/>
    <cellStyle name="Millares 14 5 2" xfId="2201" xr:uid="{00000000-0005-0000-0000-000098080000}"/>
    <cellStyle name="Millares 14 5 2 2" xfId="2202" xr:uid="{00000000-0005-0000-0000-000099080000}"/>
    <cellStyle name="Millares 14 5 3" xfId="2203" xr:uid="{00000000-0005-0000-0000-00009A080000}"/>
    <cellStyle name="Millares 14 6" xfId="2204" xr:uid="{00000000-0005-0000-0000-00009B080000}"/>
    <cellStyle name="Millares 14 6 2" xfId="2205" xr:uid="{00000000-0005-0000-0000-00009C080000}"/>
    <cellStyle name="Millares 14 6 2 2" xfId="2206" xr:uid="{00000000-0005-0000-0000-00009D080000}"/>
    <cellStyle name="Millares 14 6 3" xfId="2207" xr:uid="{00000000-0005-0000-0000-00009E080000}"/>
    <cellStyle name="Millares 14 7" xfId="2208" xr:uid="{00000000-0005-0000-0000-00009F080000}"/>
    <cellStyle name="Millares 14 7 2" xfId="2209" xr:uid="{00000000-0005-0000-0000-0000A0080000}"/>
    <cellStyle name="Millares 14 7 2 2" xfId="2210" xr:uid="{00000000-0005-0000-0000-0000A1080000}"/>
    <cellStyle name="Millares 14 7 3" xfId="2211" xr:uid="{00000000-0005-0000-0000-0000A2080000}"/>
    <cellStyle name="Millares 14 8" xfId="2212" xr:uid="{00000000-0005-0000-0000-0000A3080000}"/>
    <cellStyle name="Millares 14 8 2" xfId="2213" xr:uid="{00000000-0005-0000-0000-0000A4080000}"/>
    <cellStyle name="Millares 14 8 2 2" xfId="2214" xr:uid="{00000000-0005-0000-0000-0000A5080000}"/>
    <cellStyle name="Millares 14 8 3" xfId="2215" xr:uid="{00000000-0005-0000-0000-0000A6080000}"/>
    <cellStyle name="Millares 14 9" xfId="2216" xr:uid="{00000000-0005-0000-0000-0000A7080000}"/>
    <cellStyle name="Millares 14 9 2" xfId="2217" xr:uid="{00000000-0005-0000-0000-0000A8080000}"/>
    <cellStyle name="Millares 14 9 2 2" xfId="2218" xr:uid="{00000000-0005-0000-0000-0000A9080000}"/>
    <cellStyle name="Millares 14 9 3" xfId="2219" xr:uid="{00000000-0005-0000-0000-0000AA080000}"/>
    <cellStyle name="Millares 15" xfId="2220" xr:uid="{00000000-0005-0000-0000-0000AB080000}"/>
    <cellStyle name="Millares 15 2" xfId="2221" xr:uid="{00000000-0005-0000-0000-0000AC080000}"/>
    <cellStyle name="Millares 15 2 2" xfId="2222" xr:uid="{00000000-0005-0000-0000-0000AD080000}"/>
    <cellStyle name="Millares 15 2 2 2" xfId="2223" xr:uid="{00000000-0005-0000-0000-0000AE080000}"/>
    <cellStyle name="Millares 15 2 3" xfId="2224" xr:uid="{00000000-0005-0000-0000-0000AF080000}"/>
    <cellStyle name="Millares 15 3" xfId="2225" xr:uid="{00000000-0005-0000-0000-0000B0080000}"/>
    <cellStyle name="Millares 15 3 2" xfId="2226" xr:uid="{00000000-0005-0000-0000-0000B1080000}"/>
    <cellStyle name="Millares 15 4" xfId="2227" xr:uid="{00000000-0005-0000-0000-0000B2080000}"/>
    <cellStyle name="Millares 16" xfId="2228" xr:uid="{00000000-0005-0000-0000-0000B3080000}"/>
    <cellStyle name="Millares 16 2" xfId="2229" xr:uid="{00000000-0005-0000-0000-0000B4080000}"/>
    <cellStyle name="Millares 16 2 2" xfId="2230" xr:uid="{00000000-0005-0000-0000-0000B5080000}"/>
    <cellStyle name="Millares 16 2 2 2" xfId="2231" xr:uid="{00000000-0005-0000-0000-0000B6080000}"/>
    <cellStyle name="Millares 16 2 3" xfId="2232" xr:uid="{00000000-0005-0000-0000-0000B7080000}"/>
    <cellStyle name="Millares 16 3" xfId="2233" xr:uid="{00000000-0005-0000-0000-0000B8080000}"/>
    <cellStyle name="Millares 16 3 2" xfId="2234" xr:uid="{00000000-0005-0000-0000-0000B9080000}"/>
    <cellStyle name="Millares 16 4" xfId="2235" xr:uid="{00000000-0005-0000-0000-0000BA080000}"/>
    <cellStyle name="Millares 17" xfId="2236" xr:uid="{00000000-0005-0000-0000-0000BB080000}"/>
    <cellStyle name="Millares 17 10" xfId="2237" xr:uid="{00000000-0005-0000-0000-0000BC080000}"/>
    <cellStyle name="Millares 17 10 2" xfId="2238" xr:uid="{00000000-0005-0000-0000-0000BD080000}"/>
    <cellStyle name="Millares 17 10 2 2" xfId="2239" xr:uid="{00000000-0005-0000-0000-0000BE080000}"/>
    <cellStyle name="Millares 17 10 3" xfId="2240" xr:uid="{00000000-0005-0000-0000-0000BF080000}"/>
    <cellStyle name="Millares 17 11" xfId="2241" xr:uid="{00000000-0005-0000-0000-0000C0080000}"/>
    <cellStyle name="Millares 17 11 2" xfId="2242" xr:uid="{00000000-0005-0000-0000-0000C1080000}"/>
    <cellStyle name="Millares 17 11 2 2" xfId="2243" xr:uid="{00000000-0005-0000-0000-0000C2080000}"/>
    <cellStyle name="Millares 17 11 3" xfId="2244" xr:uid="{00000000-0005-0000-0000-0000C3080000}"/>
    <cellStyle name="Millares 17 12" xfId="2245" xr:uid="{00000000-0005-0000-0000-0000C4080000}"/>
    <cellStyle name="Millares 17 12 2" xfId="2246" xr:uid="{00000000-0005-0000-0000-0000C5080000}"/>
    <cellStyle name="Millares 17 12 2 2" xfId="2247" xr:uid="{00000000-0005-0000-0000-0000C6080000}"/>
    <cellStyle name="Millares 17 12 3" xfId="2248" xr:uid="{00000000-0005-0000-0000-0000C7080000}"/>
    <cellStyle name="Millares 17 13" xfId="2249" xr:uid="{00000000-0005-0000-0000-0000C8080000}"/>
    <cellStyle name="Millares 17 13 2" xfId="2250" xr:uid="{00000000-0005-0000-0000-0000C9080000}"/>
    <cellStyle name="Millares 17 14" xfId="2251" xr:uid="{00000000-0005-0000-0000-0000CA080000}"/>
    <cellStyle name="Millares 17 15" xfId="2252" xr:uid="{00000000-0005-0000-0000-0000CB080000}"/>
    <cellStyle name="Millares 17 2" xfId="2253" xr:uid="{00000000-0005-0000-0000-0000CC080000}"/>
    <cellStyle name="Millares 17 2 2" xfId="2254" xr:uid="{00000000-0005-0000-0000-0000CD080000}"/>
    <cellStyle name="Millares 17 2 2 2" xfId="2255" xr:uid="{00000000-0005-0000-0000-0000CE080000}"/>
    <cellStyle name="Millares 17 2 2 2 2" xfId="2256" xr:uid="{00000000-0005-0000-0000-0000CF080000}"/>
    <cellStyle name="Millares 17 2 2 3" xfId="2257" xr:uid="{00000000-0005-0000-0000-0000D0080000}"/>
    <cellStyle name="Millares 17 2 3" xfId="2258" xr:uid="{00000000-0005-0000-0000-0000D1080000}"/>
    <cellStyle name="Millares 17 2 3 2" xfId="2259" xr:uid="{00000000-0005-0000-0000-0000D2080000}"/>
    <cellStyle name="Millares 17 2 4" xfId="2260" xr:uid="{00000000-0005-0000-0000-0000D3080000}"/>
    <cellStyle name="Millares 17 3" xfId="2261" xr:uid="{00000000-0005-0000-0000-0000D4080000}"/>
    <cellStyle name="Millares 17 3 2" xfId="2262" xr:uid="{00000000-0005-0000-0000-0000D5080000}"/>
    <cellStyle name="Millares 17 3 2 2" xfId="2263" xr:uid="{00000000-0005-0000-0000-0000D6080000}"/>
    <cellStyle name="Millares 17 3 3" xfId="2264" xr:uid="{00000000-0005-0000-0000-0000D7080000}"/>
    <cellStyle name="Millares 17 4" xfId="2265" xr:uid="{00000000-0005-0000-0000-0000D8080000}"/>
    <cellStyle name="Millares 17 4 2" xfId="2266" xr:uid="{00000000-0005-0000-0000-0000D9080000}"/>
    <cellStyle name="Millares 17 4 2 2" xfId="2267" xr:uid="{00000000-0005-0000-0000-0000DA080000}"/>
    <cellStyle name="Millares 17 4 3" xfId="2268" xr:uid="{00000000-0005-0000-0000-0000DB080000}"/>
    <cellStyle name="Millares 17 5" xfId="2269" xr:uid="{00000000-0005-0000-0000-0000DC080000}"/>
    <cellStyle name="Millares 17 5 2" xfId="2270" xr:uid="{00000000-0005-0000-0000-0000DD080000}"/>
    <cellStyle name="Millares 17 5 2 2" xfId="2271" xr:uid="{00000000-0005-0000-0000-0000DE080000}"/>
    <cellStyle name="Millares 17 5 3" xfId="2272" xr:uid="{00000000-0005-0000-0000-0000DF080000}"/>
    <cellStyle name="Millares 17 6" xfId="2273" xr:uid="{00000000-0005-0000-0000-0000E0080000}"/>
    <cellStyle name="Millares 17 6 2" xfId="2274" xr:uid="{00000000-0005-0000-0000-0000E1080000}"/>
    <cellStyle name="Millares 17 6 2 2" xfId="2275" xr:uid="{00000000-0005-0000-0000-0000E2080000}"/>
    <cellStyle name="Millares 17 6 3" xfId="2276" xr:uid="{00000000-0005-0000-0000-0000E3080000}"/>
    <cellStyle name="Millares 17 7" xfId="2277" xr:uid="{00000000-0005-0000-0000-0000E4080000}"/>
    <cellStyle name="Millares 17 7 2" xfId="2278" xr:uid="{00000000-0005-0000-0000-0000E5080000}"/>
    <cellStyle name="Millares 17 7 2 2" xfId="2279" xr:uid="{00000000-0005-0000-0000-0000E6080000}"/>
    <cellStyle name="Millares 17 7 3" xfId="2280" xr:uid="{00000000-0005-0000-0000-0000E7080000}"/>
    <cellStyle name="Millares 17 8" xfId="2281" xr:uid="{00000000-0005-0000-0000-0000E8080000}"/>
    <cellStyle name="Millares 17 8 2" xfId="2282" xr:uid="{00000000-0005-0000-0000-0000E9080000}"/>
    <cellStyle name="Millares 17 8 2 2" xfId="2283" xr:uid="{00000000-0005-0000-0000-0000EA080000}"/>
    <cellStyle name="Millares 17 8 3" xfId="2284" xr:uid="{00000000-0005-0000-0000-0000EB080000}"/>
    <cellStyle name="Millares 17 9" xfId="2285" xr:uid="{00000000-0005-0000-0000-0000EC080000}"/>
    <cellStyle name="Millares 17 9 2" xfId="2286" xr:uid="{00000000-0005-0000-0000-0000ED080000}"/>
    <cellStyle name="Millares 17 9 2 2" xfId="2287" xr:uid="{00000000-0005-0000-0000-0000EE080000}"/>
    <cellStyle name="Millares 17 9 3" xfId="2288" xr:uid="{00000000-0005-0000-0000-0000EF080000}"/>
    <cellStyle name="Millares 18" xfId="2289" xr:uid="{00000000-0005-0000-0000-0000F0080000}"/>
    <cellStyle name="Millares 18 10" xfId="2290" xr:uid="{00000000-0005-0000-0000-0000F1080000}"/>
    <cellStyle name="Millares 18 10 2" xfId="2291" xr:uid="{00000000-0005-0000-0000-0000F2080000}"/>
    <cellStyle name="Millares 18 10 2 2" xfId="2292" xr:uid="{00000000-0005-0000-0000-0000F3080000}"/>
    <cellStyle name="Millares 18 10 3" xfId="2293" xr:uid="{00000000-0005-0000-0000-0000F4080000}"/>
    <cellStyle name="Millares 18 11" xfId="2294" xr:uid="{00000000-0005-0000-0000-0000F5080000}"/>
    <cellStyle name="Millares 18 11 2" xfId="2295" xr:uid="{00000000-0005-0000-0000-0000F6080000}"/>
    <cellStyle name="Millares 18 11 2 2" xfId="2296" xr:uid="{00000000-0005-0000-0000-0000F7080000}"/>
    <cellStyle name="Millares 18 11 3" xfId="2297" xr:uid="{00000000-0005-0000-0000-0000F8080000}"/>
    <cellStyle name="Millares 18 12" xfId="2298" xr:uid="{00000000-0005-0000-0000-0000F9080000}"/>
    <cellStyle name="Millares 18 12 2" xfId="2299" xr:uid="{00000000-0005-0000-0000-0000FA080000}"/>
    <cellStyle name="Millares 18 12 2 2" xfId="2300" xr:uid="{00000000-0005-0000-0000-0000FB080000}"/>
    <cellStyle name="Millares 18 12 3" xfId="2301" xr:uid="{00000000-0005-0000-0000-0000FC080000}"/>
    <cellStyle name="Millares 18 13" xfId="2302" xr:uid="{00000000-0005-0000-0000-0000FD080000}"/>
    <cellStyle name="Millares 18 13 2" xfId="2303" xr:uid="{00000000-0005-0000-0000-0000FE080000}"/>
    <cellStyle name="Millares 18 14" xfId="2304" xr:uid="{00000000-0005-0000-0000-0000FF080000}"/>
    <cellStyle name="Millares 18 2" xfId="2305" xr:uid="{00000000-0005-0000-0000-000000090000}"/>
    <cellStyle name="Millares 18 2 2" xfId="2306" xr:uid="{00000000-0005-0000-0000-000001090000}"/>
    <cellStyle name="Millares 18 2 2 2" xfId="2307" xr:uid="{00000000-0005-0000-0000-000002090000}"/>
    <cellStyle name="Millares 18 2 2 2 2" xfId="2308" xr:uid="{00000000-0005-0000-0000-000003090000}"/>
    <cellStyle name="Millares 18 2 2 3" xfId="2309" xr:uid="{00000000-0005-0000-0000-000004090000}"/>
    <cellStyle name="Millares 18 2 3" xfId="2310" xr:uid="{00000000-0005-0000-0000-000005090000}"/>
    <cellStyle name="Millares 18 2 3 2" xfId="2311" xr:uid="{00000000-0005-0000-0000-000006090000}"/>
    <cellStyle name="Millares 18 2 4" xfId="2312" xr:uid="{00000000-0005-0000-0000-000007090000}"/>
    <cellStyle name="Millares 18 3" xfId="2313" xr:uid="{00000000-0005-0000-0000-000008090000}"/>
    <cellStyle name="Millares 18 3 2" xfId="2314" xr:uid="{00000000-0005-0000-0000-000009090000}"/>
    <cellStyle name="Millares 18 3 2 2" xfId="2315" xr:uid="{00000000-0005-0000-0000-00000A090000}"/>
    <cellStyle name="Millares 18 3 3" xfId="2316" xr:uid="{00000000-0005-0000-0000-00000B090000}"/>
    <cellStyle name="Millares 18 4" xfId="2317" xr:uid="{00000000-0005-0000-0000-00000C090000}"/>
    <cellStyle name="Millares 18 4 2" xfId="2318" xr:uid="{00000000-0005-0000-0000-00000D090000}"/>
    <cellStyle name="Millares 18 4 2 2" xfId="2319" xr:uid="{00000000-0005-0000-0000-00000E090000}"/>
    <cellStyle name="Millares 18 4 3" xfId="2320" xr:uid="{00000000-0005-0000-0000-00000F090000}"/>
    <cellStyle name="Millares 18 5" xfId="2321" xr:uid="{00000000-0005-0000-0000-000010090000}"/>
    <cellStyle name="Millares 18 5 2" xfId="2322" xr:uid="{00000000-0005-0000-0000-000011090000}"/>
    <cellStyle name="Millares 18 5 2 2" xfId="2323" xr:uid="{00000000-0005-0000-0000-000012090000}"/>
    <cellStyle name="Millares 18 5 3" xfId="2324" xr:uid="{00000000-0005-0000-0000-000013090000}"/>
    <cellStyle name="Millares 18 6" xfId="2325" xr:uid="{00000000-0005-0000-0000-000014090000}"/>
    <cellStyle name="Millares 18 6 2" xfId="2326" xr:uid="{00000000-0005-0000-0000-000015090000}"/>
    <cellStyle name="Millares 18 6 2 2" xfId="2327" xr:uid="{00000000-0005-0000-0000-000016090000}"/>
    <cellStyle name="Millares 18 6 3" xfId="2328" xr:uid="{00000000-0005-0000-0000-000017090000}"/>
    <cellStyle name="Millares 18 7" xfId="2329" xr:uid="{00000000-0005-0000-0000-000018090000}"/>
    <cellStyle name="Millares 18 7 2" xfId="2330" xr:uid="{00000000-0005-0000-0000-000019090000}"/>
    <cellStyle name="Millares 18 7 2 2" xfId="2331" xr:uid="{00000000-0005-0000-0000-00001A090000}"/>
    <cellStyle name="Millares 18 7 3" xfId="2332" xr:uid="{00000000-0005-0000-0000-00001B090000}"/>
    <cellStyle name="Millares 18 8" xfId="2333" xr:uid="{00000000-0005-0000-0000-00001C090000}"/>
    <cellStyle name="Millares 18 8 2" xfId="2334" xr:uid="{00000000-0005-0000-0000-00001D090000}"/>
    <cellStyle name="Millares 18 8 2 2" xfId="2335" xr:uid="{00000000-0005-0000-0000-00001E090000}"/>
    <cellStyle name="Millares 18 8 3" xfId="2336" xr:uid="{00000000-0005-0000-0000-00001F090000}"/>
    <cellStyle name="Millares 18 9" xfId="2337" xr:uid="{00000000-0005-0000-0000-000020090000}"/>
    <cellStyle name="Millares 18 9 2" xfId="2338" xr:uid="{00000000-0005-0000-0000-000021090000}"/>
    <cellStyle name="Millares 18 9 2 2" xfId="2339" xr:uid="{00000000-0005-0000-0000-000022090000}"/>
    <cellStyle name="Millares 18 9 3" xfId="2340" xr:uid="{00000000-0005-0000-0000-000023090000}"/>
    <cellStyle name="Millares 19" xfId="2341" xr:uid="{00000000-0005-0000-0000-000024090000}"/>
    <cellStyle name="Millares 19 2" xfId="2342" xr:uid="{00000000-0005-0000-0000-000025090000}"/>
    <cellStyle name="Millares 19 2 2" xfId="2343" xr:uid="{00000000-0005-0000-0000-000026090000}"/>
    <cellStyle name="Millares 19 2 2 2" xfId="2344" xr:uid="{00000000-0005-0000-0000-000027090000}"/>
    <cellStyle name="Millares 19 2 3" xfId="2345" xr:uid="{00000000-0005-0000-0000-000028090000}"/>
    <cellStyle name="Millares 19 3" xfId="2346" xr:uid="{00000000-0005-0000-0000-000029090000}"/>
    <cellStyle name="Millares 19 3 2" xfId="2347" xr:uid="{00000000-0005-0000-0000-00002A090000}"/>
    <cellStyle name="Millares 19 3 3" xfId="2348" xr:uid="{00000000-0005-0000-0000-00002B090000}"/>
    <cellStyle name="Millares 19 4" xfId="2349" xr:uid="{00000000-0005-0000-0000-00002C090000}"/>
    <cellStyle name="Millares 19 4 2" xfId="2350" xr:uid="{00000000-0005-0000-0000-00002D090000}"/>
    <cellStyle name="Millares 19 5" xfId="2351" xr:uid="{00000000-0005-0000-0000-00002E090000}"/>
    <cellStyle name="Millares 2" xfId="2352" xr:uid="{00000000-0005-0000-0000-00002F090000}"/>
    <cellStyle name="Millares 2 10" xfId="2353" xr:uid="{00000000-0005-0000-0000-000030090000}"/>
    <cellStyle name="Millares 2 10 2" xfId="2354" xr:uid="{00000000-0005-0000-0000-000031090000}"/>
    <cellStyle name="Millares 2 10 2 2" xfId="2355" xr:uid="{00000000-0005-0000-0000-000032090000}"/>
    <cellStyle name="Millares 2 10 2 2 2" xfId="2356" xr:uid="{00000000-0005-0000-0000-000033090000}"/>
    <cellStyle name="Millares 2 10 2 2 2 2" xfId="2357" xr:uid="{00000000-0005-0000-0000-000034090000}"/>
    <cellStyle name="Millares 2 10 2 2 2 2 2" xfId="2358" xr:uid="{00000000-0005-0000-0000-000035090000}"/>
    <cellStyle name="Millares 2 10 2 2 2 2 2 2" xfId="2359" xr:uid="{00000000-0005-0000-0000-000036090000}"/>
    <cellStyle name="Millares 2 10 2 2 3" xfId="2360" xr:uid="{00000000-0005-0000-0000-000037090000}"/>
    <cellStyle name="Millares 2 10 2 2 4" xfId="2361" xr:uid="{00000000-0005-0000-0000-000038090000}"/>
    <cellStyle name="Millares 2 10 3" xfId="2362" xr:uid="{00000000-0005-0000-0000-000039090000}"/>
    <cellStyle name="Millares 2 10 3 2" xfId="2363" xr:uid="{00000000-0005-0000-0000-00003A090000}"/>
    <cellStyle name="Millares 2 10 3 2 2" xfId="2364" xr:uid="{00000000-0005-0000-0000-00003B090000}"/>
    <cellStyle name="Millares 2 10 3 2 2 2" xfId="2365" xr:uid="{00000000-0005-0000-0000-00003C090000}"/>
    <cellStyle name="Millares 2 10 3 2 2 2 2" xfId="2366" xr:uid="{00000000-0005-0000-0000-00003D090000}"/>
    <cellStyle name="Millares 2 10 4" xfId="2367" xr:uid="{00000000-0005-0000-0000-00003E090000}"/>
    <cellStyle name="Millares 2 10 4 2" xfId="2368" xr:uid="{00000000-0005-0000-0000-00003F090000}"/>
    <cellStyle name="Millares 2 10 4 2 2" xfId="2369" xr:uid="{00000000-0005-0000-0000-000040090000}"/>
    <cellStyle name="Millares 2 11" xfId="2370" xr:uid="{00000000-0005-0000-0000-000041090000}"/>
    <cellStyle name="Millares 2 12" xfId="2371" xr:uid="{00000000-0005-0000-0000-000042090000}"/>
    <cellStyle name="Millares 2 13" xfId="2372" xr:uid="{00000000-0005-0000-0000-000043090000}"/>
    <cellStyle name="Millares 2 14" xfId="2373" xr:uid="{00000000-0005-0000-0000-000044090000}"/>
    <cellStyle name="Millares 2 14 2" xfId="2374" xr:uid="{00000000-0005-0000-0000-000045090000}"/>
    <cellStyle name="Millares 2 14 2 2" xfId="2375" xr:uid="{00000000-0005-0000-0000-000046090000}"/>
    <cellStyle name="Millares 2 15" xfId="2376" xr:uid="{00000000-0005-0000-0000-000047090000}"/>
    <cellStyle name="Millares 2 16" xfId="2377" xr:uid="{00000000-0005-0000-0000-000048090000}"/>
    <cellStyle name="Millares 2 17" xfId="2378" xr:uid="{00000000-0005-0000-0000-000049090000}"/>
    <cellStyle name="Millares 2 18" xfId="2379" xr:uid="{00000000-0005-0000-0000-00004A090000}"/>
    <cellStyle name="Millares 2 19" xfId="2380" xr:uid="{00000000-0005-0000-0000-00004B090000}"/>
    <cellStyle name="Millares 2 2" xfId="2381" xr:uid="{00000000-0005-0000-0000-00004C090000}"/>
    <cellStyle name="Millares 2 2 10" xfId="2382" xr:uid="{00000000-0005-0000-0000-00004D090000}"/>
    <cellStyle name="Millares 2 2 10 2" xfId="2383" xr:uid="{00000000-0005-0000-0000-00004E090000}"/>
    <cellStyle name="Millares 2 2 11" xfId="2384" xr:uid="{00000000-0005-0000-0000-00004F090000}"/>
    <cellStyle name="Millares 2 2 12" xfId="2385" xr:uid="{00000000-0005-0000-0000-000050090000}"/>
    <cellStyle name="Millares 2 2 13" xfId="2386" xr:uid="{00000000-0005-0000-0000-000051090000}"/>
    <cellStyle name="Millares 2 2 13 2" xfId="2387" xr:uid="{00000000-0005-0000-0000-000052090000}"/>
    <cellStyle name="Millares 2 2 13 2 2" xfId="2388" xr:uid="{00000000-0005-0000-0000-000053090000}"/>
    <cellStyle name="Millares 2 2 13 2 2 2" xfId="2389" xr:uid="{00000000-0005-0000-0000-000054090000}"/>
    <cellStyle name="Millares 2 2 13 3" xfId="2390" xr:uid="{00000000-0005-0000-0000-000055090000}"/>
    <cellStyle name="Millares 2 2 13 4" xfId="2391" xr:uid="{00000000-0005-0000-0000-000056090000}"/>
    <cellStyle name="Millares 2 2 14" xfId="2392" xr:uid="{00000000-0005-0000-0000-000057090000}"/>
    <cellStyle name="Millares 2 2 14 2" xfId="2393" xr:uid="{00000000-0005-0000-0000-000058090000}"/>
    <cellStyle name="Millares 2 2 14 2 2" xfId="2394" xr:uid="{00000000-0005-0000-0000-000059090000}"/>
    <cellStyle name="Millares 2 2 15" xfId="2395" xr:uid="{00000000-0005-0000-0000-00005A090000}"/>
    <cellStyle name="Millares 2 2 16" xfId="2396" xr:uid="{00000000-0005-0000-0000-00005B090000}"/>
    <cellStyle name="Millares 2 2 17" xfId="2397" xr:uid="{00000000-0005-0000-0000-00005C090000}"/>
    <cellStyle name="Millares 2 2 18" xfId="2398" xr:uid="{00000000-0005-0000-0000-00005D090000}"/>
    <cellStyle name="Millares 2 2 19" xfId="2399" xr:uid="{00000000-0005-0000-0000-00005E090000}"/>
    <cellStyle name="Millares 2 2 2" xfId="2400" xr:uid="{00000000-0005-0000-0000-00005F090000}"/>
    <cellStyle name="Millares 2 2 2 2" xfId="2401" xr:uid="{00000000-0005-0000-0000-000060090000}"/>
    <cellStyle name="Millares 2 2 2 2 2" xfId="2402" xr:uid="{00000000-0005-0000-0000-000061090000}"/>
    <cellStyle name="Millares 2 2 2 2 3" xfId="2403" xr:uid="{00000000-0005-0000-0000-000062090000}"/>
    <cellStyle name="Millares 2 2 2 2 3 2" xfId="2404" xr:uid="{00000000-0005-0000-0000-000063090000}"/>
    <cellStyle name="Millares 2 2 2 2 3 2 2" xfId="2405" xr:uid="{00000000-0005-0000-0000-000064090000}"/>
    <cellStyle name="Millares 2 2 2 2 3 2 3" xfId="2406" xr:uid="{00000000-0005-0000-0000-000065090000}"/>
    <cellStyle name="Millares 2 2 2 2 4" xfId="2407" xr:uid="{00000000-0005-0000-0000-000066090000}"/>
    <cellStyle name="Millares 2 2 2 3" xfId="2408" xr:uid="{00000000-0005-0000-0000-000067090000}"/>
    <cellStyle name="Millares 2 2 2 3 2" xfId="2409" xr:uid="{00000000-0005-0000-0000-000068090000}"/>
    <cellStyle name="Millares 2 2 2 4" xfId="2410" xr:uid="{00000000-0005-0000-0000-000069090000}"/>
    <cellStyle name="Millares 2 2 2 4 2" xfId="2411" xr:uid="{00000000-0005-0000-0000-00006A090000}"/>
    <cellStyle name="Millares 2 2 2 5" xfId="2412" xr:uid="{00000000-0005-0000-0000-00006B090000}"/>
    <cellStyle name="Millares 2 2 2 5 2" xfId="2413" xr:uid="{00000000-0005-0000-0000-00006C090000}"/>
    <cellStyle name="Millares 2 2 2 6" xfId="2414" xr:uid="{00000000-0005-0000-0000-00006D090000}"/>
    <cellStyle name="Millares 2 2 2 7" xfId="2415" xr:uid="{00000000-0005-0000-0000-00006E090000}"/>
    <cellStyle name="Millares 2 2 2 8" xfId="2416" xr:uid="{00000000-0005-0000-0000-00006F090000}"/>
    <cellStyle name="Millares 2 2 20" xfId="2417" xr:uid="{00000000-0005-0000-0000-000070090000}"/>
    <cellStyle name="Millares 2 2 21" xfId="2418" xr:uid="{00000000-0005-0000-0000-000071090000}"/>
    <cellStyle name="Millares 2 2 22" xfId="2419" xr:uid="{00000000-0005-0000-0000-000072090000}"/>
    <cellStyle name="Millares 2 2 23" xfId="2420" xr:uid="{00000000-0005-0000-0000-000073090000}"/>
    <cellStyle name="Millares 2 2 24" xfId="2421" xr:uid="{00000000-0005-0000-0000-000074090000}"/>
    <cellStyle name="Millares 2 2 25" xfId="2422" xr:uid="{00000000-0005-0000-0000-000075090000}"/>
    <cellStyle name="Millares 2 2 26" xfId="2423" xr:uid="{00000000-0005-0000-0000-000076090000}"/>
    <cellStyle name="Millares 2 2 27" xfId="2424" xr:uid="{00000000-0005-0000-0000-000077090000}"/>
    <cellStyle name="Millares 2 2 28" xfId="2425" xr:uid="{00000000-0005-0000-0000-000078090000}"/>
    <cellStyle name="Millares 2 2 29" xfId="2426" xr:uid="{00000000-0005-0000-0000-000079090000}"/>
    <cellStyle name="Millares 2 2 3" xfId="2427" xr:uid="{00000000-0005-0000-0000-00007A090000}"/>
    <cellStyle name="Millares 2 2 3 2" xfId="2428" xr:uid="{00000000-0005-0000-0000-00007B090000}"/>
    <cellStyle name="Millares 2 2 30" xfId="2429" xr:uid="{00000000-0005-0000-0000-00007C090000}"/>
    <cellStyle name="Millares 2 2 31" xfId="2430" xr:uid="{00000000-0005-0000-0000-00007D090000}"/>
    <cellStyle name="Millares 2 2 32" xfId="2431" xr:uid="{00000000-0005-0000-0000-00007E090000}"/>
    <cellStyle name="Millares 2 2 33" xfId="2432" xr:uid="{00000000-0005-0000-0000-00007F090000}"/>
    <cellStyle name="Millares 2 2 34" xfId="2433" xr:uid="{00000000-0005-0000-0000-000080090000}"/>
    <cellStyle name="Millares 2 2 35" xfId="2434" xr:uid="{00000000-0005-0000-0000-000081090000}"/>
    <cellStyle name="Millares 2 2 36" xfId="2435" xr:uid="{00000000-0005-0000-0000-000082090000}"/>
    <cellStyle name="Millares 2 2 37" xfId="2436" xr:uid="{00000000-0005-0000-0000-000083090000}"/>
    <cellStyle name="Millares 2 2 38" xfId="2437" xr:uid="{00000000-0005-0000-0000-000084090000}"/>
    <cellStyle name="Millares 2 2 39" xfId="2438" xr:uid="{00000000-0005-0000-0000-000085090000}"/>
    <cellStyle name="Millares 2 2 4" xfId="2439" xr:uid="{00000000-0005-0000-0000-000086090000}"/>
    <cellStyle name="Millares 2 2 4 2" xfId="2440" xr:uid="{00000000-0005-0000-0000-000087090000}"/>
    <cellStyle name="Millares 2 2 40" xfId="2441" xr:uid="{00000000-0005-0000-0000-000088090000}"/>
    <cellStyle name="Millares 2 2 41" xfId="2442" xr:uid="{00000000-0005-0000-0000-000089090000}"/>
    <cellStyle name="Millares 2 2 42" xfId="2443" xr:uid="{00000000-0005-0000-0000-00008A090000}"/>
    <cellStyle name="Millares 2 2 5" xfId="2444" xr:uid="{00000000-0005-0000-0000-00008B090000}"/>
    <cellStyle name="Millares 2 2 6" xfId="2445" xr:uid="{00000000-0005-0000-0000-00008C090000}"/>
    <cellStyle name="Millares 2 2 7" xfId="2446" xr:uid="{00000000-0005-0000-0000-00008D090000}"/>
    <cellStyle name="Millares 2 2 8" xfId="2447" xr:uid="{00000000-0005-0000-0000-00008E090000}"/>
    <cellStyle name="Millares 2 2 9" xfId="2448" xr:uid="{00000000-0005-0000-0000-00008F090000}"/>
    <cellStyle name="Millares 2 2_29-030-GESTION RIESGO" xfId="2449" xr:uid="{00000000-0005-0000-0000-000090090000}"/>
    <cellStyle name="Millares 2 20" xfId="2450" xr:uid="{00000000-0005-0000-0000-000091090000}"/>
    <cellStyle name="Millares 2 21" xfId="2451" xr:uid="{00000000-0005-0000-0000-000092090000}"/>
    <cellStyle name="Millares 2 22" xfId="2452" xr:uid="{00000000-0005-0000-0000-000093090000}"/>
    <cellStyle name="Millares 2 23" xfId="2453" xr:uid="{00000000-0005-0000-0000-000094090000}"/>
    <cellStyle name="Millares 2 24" xfId="2454" xr:uid="{00000000-0005-0000-0000-000095090000}"/>
    <cellStyle name="Millares 2 25" xfId="2455" xr:uid="{00000000-0005-0000-0000-000096090000}"/>
    <cellStyle name="Millares 2 26" xfId="2456" xr:uid="{00000000-0005-0000-0000-000097090000}"/>
    <cellStyle name="Millares 2 27" xfId="2457" xr:uid="{00000000-0005-0000-0000-000098090000}"/>
    <cellStyle name="Millares 2 28" xfId="2458" xr:uid="{00000000-0005-0000-0000-000099090000}"/>
    <cellStyle name="Millares 2 29" xfId="2459" xr:uid="{00000000-0005-0000-0000-00009A090000}"/>
    <cellStyle name="Millares 2 3" xfId="2460" xr:uid="{00000000-0005-0000-0000-00009B090000}"/>
    <cellStyle name="Millares 2 3 10" xfId="2461" xr:uid="{00000000-0005-0000-0000-00009C090000}"/>
    <cellStyle name="Millares 2 3 11" xfId="2462" xr:uid="{00000000-0005-0000-0000-00009D090000}"/>
    <cellStyle name="Millares 2 3 12" xfId="2463" xr:uid="{00000000-0005-0000-0000-00009E090000}"/>
    <cellStyle name="Millares 2 3 13" xfId="2464" xr:uid="{00000000-0005-0000-0000-00009F090000}"/>
    <cellStyle name="Millares 2 3 14" xfId="2465" xr:uid="{00000000-0005-0000-0000-0000A0090000}"/>
    <cellStyle name="Millares 2 3 15" xfId="2466" xr:uid="{00000000-0005-0000-0000-0000A1090000}"/>
    <cellStyle name="Millares 2 3 16" xfId="2467" xr:uid="{00000000-0005-0000-0000-0000A2090000}"/>
    <cellStyle name="Millares 2 3 17" xfId="2468" xr:uid="{00000000-0005-0000-0000-0000A3090000}"/>
    <cellStyle name="Millares 2 3 18" xfId="2469" xr:uid="{00000000-0005-0000-0000-0000A4090000}"/>
    <cellStyle name="Millares 2 3 19" xfId="2470" xr:uid="{00000000-0005-0000-0000-0000A5090000}"/>
    <cellStyle name="Millares 2 3 2" xfId="2471" xr:uid="{00000000-0005-0000-0000-0000A6090000}"/>
    <cellStyle name="Millares 2 3 2 2" xfId="2472" xr:uid="{00000000-0005-0000-0000-0000A7090000}"/>
    <cellStyle name="Millares 2 3 2 3" xfId="2473" xr:uid="{00000000-0005-0000-0000-0000A8090000}"/>
    <cellStyle name="Millares 2 3 2 4" xfId="2474" xr:uid="{00000000-0005-0000-0000-0000A9090000}"/>
    <cellStyle name="Millares 2 3 2 5" xfId="2475" xr:uid="{00000000-0005-0000-0000-0000AA090000}"/>
    <cellStyle name="Millares 2 3 20" xfId="2476" xr:uid="{00000000-0005-0000-0000-0000AB090000}"/>
    <cellStyle name="Millares 2 3 21" xfId="2477" xr:uid="{00000000-0005-0000-0000-0000AC090000}"/>
    <cellStyle name="Millares 2 3 22" xfId="2478" xr:uid="{00000000-0005-0000-0000-0000AD090000}"/>
    <cellStyle name="Millares 2 3 23" xfId="2479" xr:uid="{00000000-0005-0000-0000-0000AE090000}"/>
    <cellStyle name="Millares 2 3 24" xfId="2480" xr:uid="{00000000-0005-0000-0000-0000AF090000}"/>
    <cellStyle name="Millares 2 3 25" xfId="2481" xr:uid="{00000000-0005-0000-0000-0000B0090000}"/>
    <cellStyle name="Millares 2 3 26" xfId="2482" xr:uid="{00000000-0005-0000-0000-0000B1090000}"/>
    <cellStyle name="Millares 2 3 27" xfId="2483" xr:uid="{00000000-0005-0000-0000-0000B2090000}"/>
    <cellStyle name="Millares 2 3 28" xfId="2484" xr:uid="{00000000-0005-0000-0000-0000B3090000}"/>
    <cellStyle name="Millares 2 3 29" xfId="2485" xr:uid="{00000000-0005-0000-0000-0000B4090000}"/>
    <cellStyle name="Millares 2 3 3" xfId="2486" xr:uid="{00000000-0005-0000-0000-0000B5090000}"/>
    <cellStyle name="Millares 2 3 30" xfId="2487" xr:uid="{00000000-0005-0000-0000-0000B6090000}"/>
    <cellStyle name="Millares 2 3 31" xfId="2488" xr:uid="{00000000-0005-0000-0000-0000B7090000}"/>
    <cellStyle name="Millares 2 3 32" xfId="2489" xr:uid="{00000000-0005-0000-0000-0000B8090000}"/>
    <cellStyle name="Millares 2 3 33" xfId="2490" xr:uid="{00000000-0005-0000-0000-0000B9090000}"/>
    <cellStyle name="Millares 2 3 34" xfId="2491" xr:uid="{00000000-0005-0000-0000-0000BA090000}"/>
    <cellStyle name="Millares 2 3 35" xfId="2492" xr:uid="{00000000-0005-0000-0000-0000BB090000}"/>
    <cellStyle name="Millares 2 3 36" xfId="2493" xr:uid="{00000000-0005-0000-0000-0000BC090000}"/>
    <cellStyle name="Millares 2 3 37" xfId="2494" xr:uid="{00000000-0005-0000-0000-0000BD090000}"/>
    <cellStyle name="Millares 2 3 4" xfId="2495" xr:uid="{00000000-0005-0000-0000-0000BE090000}"/>
    <cellStyle name="Millares 2 3 5" xfId="2496" xr:uid="{00000000-0005-0000-0000-0000BF090000}"/>
    <cellStyle name="Millares 2 3 6" xfId="2497" xr:uid="{00000000-0005-0000-0000-0000C0090000}"/>
    <cellStyle name="Millares 2 3 7" xfId="2498" xr:uid="{00000000-0005-0000-0000-0000C1090000}"/>
    <cellStyle name="Millares 2 3 8" xfId="2499" xr:uid="{00000000-0005-0000-0000-0000C2090000}"/>
    <cellStyle name="Millares 2 3 9" xfId="2500" xr:uid="{00000000-0005-0000-0000-0000C3090000}"/>
    <cellStyle name="Millares 2 3_29-030-GESTION RIESGO" xfId="2501" xr:uid="{00000000-0005-0000-0000-0000C4090000}"/>
    <cellStyle name="Millares 2 30" xfId="2502" xr:uid="{00000000-0005-0000-0000-0000C5090000}"/>
    <cellStyle name="Millares 2 31" xfId="2503" xr:uid="{00000000-0005-0000-0000-0000C6090000}"/>
    <cellStyle name="Millares 2 32" xfId="2504" xr:uid="{00000000-0005-0000-0000-0000C7090000}"/>
    <cellStyle name="Millares 2 33" xfId="2505" xr:uid="{00000000-0005-0000-0000-0000C8090000}"/>
    <cellStyle name="Millares 2 34" xfId="2506" xr:uid="{00000000-0005-0000-0000-0000C9090000}"/>
    <cellStyle name="Millares 2 35" xfId="2507" xr:uid="{00000000-0005-0000-0000-0000CA090000}"/>
    <cellStyle name="Millares 2 36" xfId="2508" xr:uid="{00000000-0005-0000-0000-0000CB090000}"/>
    <cellStyle name="Millares 2 37" xfId="2509" xr:uid="{00000000-0005-0000-0000-0000CC090000}"/>
    <cellStyle name="Millares 2 38" xfId="2510" xr:uid="{00000000-0005-0000-0000-0000CD090000}"/>
    <cellStyle name="Millares 2 39" xfId="2511" xr:uid="{00000000-0005-0000-0000-0000CE090000}"/>
    <cellStyle name="Millares 2 4" xfId="2512" xr:uid="{00000000-0005-0000-0000-0000CF090000}"/>
    <cellStyle name="Millares 2 4 2" xfId="2513" xr:uid="{00000000-0005-0000-0000-0000D0090000}"/>
    <cellStyle name="Millares 2 4 2 2" xfId="2514" xr:uid="{00000000-0005-0000-0000-0000D1090000}"/>
    <cellStyle name="Millares 2 4 2 2 2" xfId="2515" xr:uid="{00000000-0005-0000-0000-0000D2090000}"/>
    <cellStyle name="Millares 2 4 2 3" xfId="2516" xr:uid="{00000000-0005-0000-0000-0000D3090000}"/>
    <cellStyle name="Millares 2 4 3" xfId="2517" xr:uid="{00000000-0005-0000-0000-0000D4090000}"/>
    <cellStyle name="Millares 2 4 3 2" xfId="2518" xr:uid="{00000000-0005-0000-0000-0000D5090000}"/>
    <cellStyle name="Millares 2 4 3 2 2" xfId="2519" xr:uid="{00000000-0005-0000-0000-0000D6090000}"/>
    <cellStyle name="Millares 2 4 3 3" xfId="2520" xr:uid="{00000000-0005-0000-0000-0000D7090000}"/>
    <cellStyle name="Millares 2 4 4" xfId="2521" xr:uid="{00000000-0005-0000-0000-0000D8090000}"/>
    <cellStyle name="Millares 2 4_29-030-GESTION RIESGO" xfId="2522" xr:uid="{00000000-0005-0000-0000-0000D9090000}"/>
    <cellStyle name="Millares 2 40" xfId="2523" xr:uid="{00000000-0005-0000-0000-0000DA090000}"/>
    <cellStyle name="Millares 2 41" xfId="2524" xr:uid="{00000000-0005-0000-0000-0000DB090000}"/>
    <cellStyle name="Millares 2 42" xfId="2525" xr:uid="{00000000-0005-0000-0000-0000DC090000}"/>
    <cellStyle name="Millares 2 43" xfId="2526" xr:uid="{00000000-0005-0000-0000-0000DD090000}"/>
    <cellStyle name="Millares 2 44" xfId="2527" xr:uid="{00000000-0005-0000-0000-0000DE090000}"/>
    <cellStyle name="Millares 2 45" xfId="2528" xr:uid="{00000000-0005-0000-0000-0000DF090000}"/>
    <cellStyle name="Millares 2 46" xfId="2529" xr:uid="{00000000-0005-0000-0000-0000E0090000}"/>
    <cellStyle name="Millares 2 47" xfId="2530" xr:uid="{00000000-0005-0000-0000-0000E1090000}"/>
    <cellStyle name="Millares 2 48" xfId="2531" xr:uid="{00000000-0005-0000-0000-0000E2090000}"/>
    <cellStyle name="Millares 2 49" xfId="2532" xr:uid="{00000000-0005-0000-0000-0000E3090000}"/>
    <cellStyle name="Millares 2 5" xfId="2533" xr:uid="{00000000-0005-0000-0000-0000E4090000}"/>
    <cellStyle name="Millares 2 5 2" xfId="2534" xr:uid="{00000000-0005-0000-0000-0000E5090000}"/>
    <cellStyle name="Millares 2 50" xfId="2535" xr:uid="{00000000-0005-0000-0000-0000E6090000}"/>
    <cellStyle name="Millares 2 51" xfId="2536" xr:uid="{00000000-0005-0000-0000-0000E7090000}"/>
    <cellStyle name="Millares 2 52" xfId="2537" xr:uid="{00000000-0005-0000-0000-0000E8090000}"/>
    <cellStyle name="Millares 2 53" xfId="2538" xr:uid="{00000000-0005-0000-0000-0000E9090000}"/>
    <cellStyle name="Millares 2 54" xfId="2539" xr:uid="{00000000-0005-0000-0000-0000EA090000}"/>
    <cellStyle name="Millares 2 55" xfId="2540" xr:uid="{00000000-0005-0000-0000-0000EB090000}"/>
    <cellStyle name="Millares 2 56" xfId="2541" xr:uid="{00000000-0005-0000-0000-0000EC090000}"/>
    <cellStyle name="Millares 2 6" xfId="2542" xr:uid="{00000000-0005-0000-0000-0000ED090000}"/>
    <cellStyle name="Millares 2 6 2" xfId="2543" xr:uid="{00000000-0005-0000-0000-0000EE090000}"/>
    <cellStyle name="Millares 2 6 2 2" xfId="2544" xr:uid="{00000000-0005-0000-0000-0000EF090000}"/>
    <cellStyle name="Millares 2 6 2 2 2" xfId="2545" xr:uid="{00000000-0005-0000-0000-0000F0090000}"/>
    <cellStyle name="Millares 2 6 2 3" xfId="2546" xr:uid="{00000000-0005-0000-0000-0000F1090000}"/>
    <cellStyle name="Millares 2 6 3" xfId="2547" xr:uid="{00000000-0005-0000-0000-0000F2090000}"/>
    <cellStyle name="Millares 2 6 3 2" xfId="2548" xr:uid="{00000000-0005-0000-0000-0000F3090000}"/>
    <cellStyle name="Millares 2 6 4" xfId="2549" xr:uid="{00000000-0005-0000-0000-0000F4090000}"/>
    <cellStyle name="Millares 2 7" xfId="2550" xr:uid="{00000000-0005-0000-0000-0000F5090000}"/>
    <cellStyle name="Millares 2 7 2" xfId="2551" xr:uid="{00000000-0005-0000-0000-0000F6090000}"/>
    <cellStyle name="Millares 2 7 2 2" xfId="2552" xr:uid="{00000000-0005-0000-0000-0000F7090000}"/>
    <cellStyle name="Millares 2 7 3" xfId="2553" xr:uid="{00000000-0005-0000-0000-0000F8090000}"/>
    <cellStyle name="Millares 2 7 3 2" xfId="2554" xr:uid="{00000000-0005-0000-0000-0000F9090000}"/>
    <cellStyle name="Millares 2 7 3 3" xfId="2555" xr:uid="{00000000-0005-0000-0000-0000FA090000}"/>
    <cellStyle name="Millares 2 7 4" xfId="2556" xr:uid="{00000000-0005-0000-0000-0000FB090000}"/>
    <cellStyle name="Millares 2 7 4 2" xfId="2557" xr:uid="{00000000-0005-0000-0000-0000FC090000}"/>
    <cellStyle name="Millares 2 8" xfId="2558" xr:uid="{00000000-0005-0000-0000-0000FD090000}"/>
    <cellStyle name="Millares 2 8 2" xfId="2559" xr:uid="{00000000-0005-0000-0000-0000FE090000}"/>
    <cellStyle name="Millares 2 8 2 2" xfId="2560" xr:uid="{00000000-0005-0000-0000-0000FF090000}"/>
    <cellStyle name="Millares 2 8 3" xfId="2561" xr:uid="{00000000-0005-0000-0000-0000000A0000}"/>
    <cellStyle name="Millares 2 9" xfId="2562" xr:uid="{00000000-0005-0000-0000-0000010A0000}"/>
    <cellStyle name="Millares 2_29-030-GESTION RIESGO" xfId="2563" xr:uid="{00000000-0005-0000-0000-0000020A0000}"/>
    <cellStyle name="Millares 20" xfId="2564" xr:uid="{00000000-0005-0000-0000-0000030A0000}"/>
    <cellStyle name="Millares 20 10" xfId="2565" xr:uid="{00000000-0005-0000-0000-0000040A0000}"/>
    <cellStyle name="Millares 20 10 2" xfId="2566" xr:uid="{00000000-0005-0000-0000-0000050A0000}"/>
    <cellStyle name="Millares 20 10 2 2" xfId="2567" xr:uid="{00000000-0005-0000-0000-0000060A0000}"/>
    <cellStyle name="Millares 20 10 3" xfId="2568" xr:uid="{00000000-0005-0000-0000-0000070A0000}"/>
    <cellStyle name="Millares 20 11" xfId="2569" xr:uid="{00000000-0005-0000-0000-0000080A0000}"/>
    <cellStyle name="Millares 20 11 2" xfId="2570" xr:uid="{00000000-0005-0000-0000-0000090A0000}"/>
    <cellStyle name="Millares 20 11 2 2" xfId="2571" xr:uid="{00000000-0005-0000-0000-00000A0A0000}"/>
    <cellStyle name="Millares 20 11 3" xfId="2572" xr:uid="{00000000-0005-0000-0000-00000B0A0000}"/>
    <cellStyle name="Millares 20 12" xfId="2573" xr:uid="{00000000-0005-0000-0000-00000C0A0000}"/>
    <cellStyle name="Millares 20 12 2" xfId="2574" xr:uid="{00000000-0005-0000-0000-00000D0A0000}"/>
    <cellStyle name="Millares 20 12 2 2" xfId="2575" xr:uid="{00000000-0005-0000-0000-00000E0A0000}"/>
    <cellStyle name="Millares 20 12 3" xfId="2576" xr:uid="{00000000-0005-0000-0000-00000F0A0000}"/>
    <cellStyle name="Millares 20 13" xfId="2577" xr:uid="{00000000-0005-0000-0000-0000100A0000}"/>
    <cellStyle name="Millares 20 13 2" xfId="2578" xr:uid="{00000000-0005-0000-0000-0000110A0000}"/>
    <cellStyle name="Millares 20 14" xfId="2579" xr:uid="{00000000-0005-0000-0000-0000120A0000}"/>
    <cellStyle name="Millares 20 2" xfId="2580" xr:uid="{00000000-0005-0000-0000-0000130A0000}"/>
    <cellStyle name="Millares 20 2 2" xfId="2581" xr:uid="{00000000-0005-0000-0000-0000140A0000}"/>
    <cellStyle name="Millares 20 2 2 2" xfId="2582" xr:uid="{00000000-0005-0000-0000-0000150A0000}"/>
    <cellStyle name="Millares 20 2 2 2 2" xfId="2583" xr:uid="{00000000-0005-0000-0000-0000160A0000}"/>
    <cellStyle name="Millares 20 2 2 3" xfId="2584" xr:uid="{00000000-0005-0000-0000-0000170A0000}"/>
    <cellStyle name="Millares 20 2 3" xfId="2585" xr:uid="{00000000-0005-0000-0000-0000180A0000}"/>
    <cellStyle name="Millares 20 2 3 2" xfId="2586" xr:uid="{00000000-0005-0000-0000-0000190A0000}"/>
    <cellStyle name="Millares 20 2 4" xfId="2587" xr:uid="{00000000-0005-0000-0000-00001A0A0000}"/>
    <cellStyle name="Millares 20 3" xfId="2588" xr:uid="{00000000-0005-0000-0000-00001B0A0000}"/>
    <cellStyle name="Millares 20 3 2" xfId="2589" xr:uid="{00000000-0005-0000-0000-00001C0A0000}"/>
    <cellStyle name="Millares 20 3 2 2" xfId="2590" xr:uid="{00000000-0005-0000-0000-00001D0A0000}"/>
    <cellStyle name="Millares 20 3 3" xfId="2591" xr:uid="{00000000-0005-0000-0000-00001E0A0000}"/>
    <cellStyle name="Millares 20 4" xfId="2592" xr:uid="{00000000-0005-0000-0000-00001F0A0000}"/>
    <cellStyle name="Millares 20 4 2" xfId="2593" xr:uid="{00000000-0005-0000-0000-0000200A0000}"/>
    <cellStyle name="Millares 20 4 2 2" xfId="2594" xr:uid="{00000000-0005-0000-0000-0000210A0000}"/>
    <cellStyle name="Millares 20 4 3" xfId="2595" xr:uid="{00000000-0005-0000-0000-0000220A0000}"/>
    <cellStyle name="Millares 20 5" xfId="2596" xr:uid="{00000000-0005-0000-0000-0000230A0000}"/>
    <cellStyle name="Millares 20 5 2" xfId="2597" xr:uid="{00000000-0005-0000-0000-0000240A0000}"/>
    <cellStyle name="Millares 20 5 2 2" xfId="2598" xr:uid="{00000000-0005-0000-0000-0000250A0000}"/>
    <cellStyle name="Millares 20 5 3" xfId="2599" xr:uid="{00000000-0005-0000-0000-0000260A0000}"/>
    <cellStyle name="Millares 20 6" xfId="2600" xr:uid="{00000000-0005-0000-0000-0000270A0000}"/>
    <cellStyle name="Millares 20 6 2" xfId="2601" xr:uid="{00000000-0005-0000-0000-0000280A0000}"/>
    <cellStyle name="Millares 20 6 2 2" xfId="2602" xr:uid="{00000000-0005-0000-0000-0000290A0000}"/>
    <cellStyle name="Millares 20 6 3" xfId="2603" xr:uid="{00000000-0005-0000-0000-00002A0A0000}"/>
    <cellStyle name="Millares 20 7" xfId="2604" xr:uid="{00000000-0005-0000-0000-00002B0A0000}"/>
    <cellStyle name="Millares 20 7 2" xfId="2605" xr:uid="{00000000-0005-0000-0000-00002C0A0000}"/>
    <cellStyle name="Millares 20 7 2 2" xfId="2606" xr:uid="{00000000-0005-0000-0000-00002D0A0000}"/>
    <cellStyle name="Millares 20 7 3" xfId="2607" xr:uid="{00000000-0005-0000-0000-00002E0A0000}"/>
    <cellStyle name="Millares 20 8" xfId="2608" xr:uid="{00000000-0005-0000-0000-00002F0A0000}"/>
    <cellStyle name="Millares 20 8 2" xfId="2609" xr:uid="{00000000-0005-0000-0000-0000300A0000}"/>
    <cellStyle name="Millares 20 8 2 2" xfId="2610" xr:uid="{00000000-0005-0000-0000-0000310A0000}"/>
    <cellStyle name="Millares 20 8 3" xfId="2611" xr:uid="{00000000-0005-0000-0000-0000320A0000}"/>
    <cellStyle name="Millares 20 9" xfId="2612" xr:uid="{00000000-0005-0000-0000-0000330A0000}"/>
    <cellStyle name="Millares 20 9 2" xfId="2613" xr:uid="{00000000-0005-0000-0000-0000340A0000}"/>
    <cellStyle name="Millares 20 9 2 2" xfId="2614" xr:uid="{00000000-0005-0000-0000-0000350A0000}"/>
    <cellStyle name="Millares 20 9 3" xfId="2615" xr:uid="{00000000-0005-0000-0000-0000360A0000}"/>
    <cellStyle name="Millares 21" xfId="2616" xr:uid="{00000000-0005-0000-0000-0000370A0000}"/>
    <cellStyle name="Millares 21 2" xfId="2617" xr:uid="{00000000-0005-0000-0000-0000380A0000}"/>
    <cellStyle name="Millares 21 2 2" xfId="2618" xr:uid="{00000000-0005-0000-0000-0000390A0000}"/>
    <cellStyle name="Millares 21 2 2 2" xfId="2619" xr:uid="{00000000-0005-0000-0000-00003A0A0000}"/>
    <cellStyle name="Millares 21 2 3" xfId="2620" xr:uid="{00000000-0005-0000-0000-00003B0A0000}"/>
    <cellStyle name="Millares 21 3" xfId="2621" xr:uid="{00000000-0005-0000-0000-00003C0A0000}"/>
    <cellStyle name="Millares 21 3 2" xfId="2622" xr:uid="{00000000-0005-0000-0000-00003D0A0000}"/>
    <cellStyle name="Millares 21 4" xfId="2623" xr:uid="{00000000-0005-0000-0000-00003E0A0000}"/>
    <cellStyle name="Millares 22" xfId="2624" xr:uid="{00000000-0005-0000-0000-00003F0A0000}"/>
    <cellStyle name="Millares 22 10" xfId="2625" xr:uid="{00000000-0005-0000-0000-0000400A0000}"/>
    <cellStyle name="Millares 22 10 2" xfId="2626" xr:uid="{00000000-0005-0000-0000-0000410A0000}"/>
    <cellStyle name="Millares 22 10 2 2" xfId="2627" xr:uid="{00000000-0005-0000-0000-0000420A0000}"/>
    <cellStyle name="Millares 22 10 3" xfId="2628" xr:uid="{00000000-0005-0000-0000-0000430A0000}"/>
    <cellStyle name="Millares 22 11" xfId="2629" xr:uid="{00000000-0005-0000-0000-0000440A0000}"/>
    <cellStyle name="Millares 22 11 2" xfId="2630" xr:uid="{00000000-0005-0000-0000-0000450A0000}"/>
    <cellStyle name="Millares 22 11 2 2" xfId="2631" xr:uid="{00000000-0005-0000-0000-0000460A0000}"/>
    <cellStyle name="Millares 22 11 3" xfId="2632" xr:uid="{00000000-0005-0000-0000-0000470A0000}"/>
    <cellStyle name="Millares 22 12" xfId="2633" xr:uid="{00000000-0005-0000-0000-0000480A0000}"/>
    <cellStyle name="Millares 22 12 2" xfId="2634" xr:uid="{00000000-0005-0000-0000-0000490A0000}"/>
    <cellStyle name="Millares 22 12 2 2" xfId="2635" xr:uid="{00000000-0005-0000-0000-00004A0A0000}"/>
    <cellStyle name="Millares 22 12 3" xfId="2636" xr:uid="{00000000-0005-0000-0000-00004B0A0000}"/>
    <cellStyle name="Millares 22 13" xfId="2637" xr:uid="{00000000-0005-0000-0000-00004C0A0000}"/>
    <cellStyle name="Millares 22 13 2" xfId="2638" xr:uid="{00000000-0005-0000-0000-00004D0A0000}"/>
    <cellStyle name="Millares 22 14" xfId="2639" xr:uid="{00000000-0005-0000-0000-00004E0A0000}"/>
    <cellStyle name="Millares 22 2" xfId="2640" xr:uid="{00000000-0005-0000-0000-00004F0A0000}"/>
    <cellStyle name="Millares 22 2 2" xfId="2641" xr:uid="{00000000-0005-0000-0000-0000500A0000}"/>
    <cellStyle name="Millares 22 2 2 2" xfId="2642" xr:uid="{00000000-0005-0000-0000-0000510A0000}"/>
    <cellStyle name="Millares 22 2 2 2 2" xfId="2643" xr:uid="{00000000-0005-0000-0000-0000520A0000}"/>
    <cellStyle name="Millares 22 2 2 3" xfId="2644" xr:uid="{00000000-0005-0000-0000-0000530A0000}"/>
    <cellStyle name="Millares 22 2 3" xfId="2645" xr:uid="{00000000-0005-0000-0000-0000540A0000}"/>
    <cellStyle name="Millares 22 2 3 2" xfId="2646" xr:uid="{00000000-0005-0000-0000-0000550A0000}"/>
    <cellStyle name="Millares 22 2 4" xfId="2647" xr:uid="{00000000-0005-0000-0000-0000560A0000}"/>
    <cellStyle name="Millares 22 3" xfId="2648" xr:uid="{00000000-0005-0000-0000-0000570A0000}"/>
    <cellStyle name="Millares 22 3 2" xfId="2649" xr:uid="{00000000-0005-0000-0000-0000580A0000}"/>
    <cellStyle name="Millares 22 3 2 2" xfId="2650" xr:uid="{00000000-0005-0000-0000-0000590A0000}"/>
    <cellStyle name="Millares 22 3 3" xfId="2651" xr:uid="{00000000-0005-0000-0000-00005A0A0000}"/>
    <cellStyle name="Millares 22 4" xfId="2652" xr:uid="{00000000-0005-0000-0000-00005B0A0000}"/>
    <cellStyle name="Millares 22 4 2" xfId="2653" xr:uid="{00000000-0005-0000-0000-00005C0A0000}"/>
    <cellStyle name="Millares 22 4 2 2" xfId="2654" xr:uid="{00000000-0005-0000-0000-00005D0A0000}"/>
    <cellStyle name="Millares 22 4 3" xfId="2655" xr:uid="{00000000-0005-0000-0000-00005E0A0000}"/>
    <cellStyle name="Millares 22 5" xfId="2656" xr:uid="{00000000-0005-0000-0000-00005F0A0000}"/>
    <cellStyle name="Millares 22 5 2" xfId="2657" xr:uid="{00000000-0005-0000-0000-0000600A0000}"/>
    <cellStyle name="Millares 22 5 2 2" xfId="2658" xr:uid="{00000000-0005-0000-0000-0000610A0000}"/>
    <cellStyle name="Millares 22 5 3" xfId="2659" xr:uid="{00000000-0005-0000-0000-0000620A0000}"/>
    <cellStyle name="Millares 22 6" xfId="2660" xr:uid="{00000000-0005-0000-0000-0000630A0000}"/>
    <cellStyle name="Millares 22 6 2" xfId="2661" xr:uid="{00000000-0005-0000-0000-0000640A0000}"/>
    <cellStyle name="Millares 22 6 2 2" xfId="2662" xr:uid="{00000000-0005-0000-0000-0000650A0000}"/>
    <cellStyle name="Millares 22 6 3" xfId="2663" xr:uid="{00000000-0005-0000-0000-0000660A0000}"/>
    <cellStyle name="Millares 22 7" xfId="2664" xr:uid="{00000000-0005-0000-0000-0000670A0000}"/>
    <cellStyle name="Millares 22 7 2" xfId="2665" xr:uid="{00000000-0005-0000-0000-0000680A0000}"/>
    <cellStyle name="Millares 22 7 2 2" xfId="2666" xr:uid="{00000000-0005-0000-0000-0000690A0000}"/>
    <cellStyle name="Millares 22 7 3" xfId="2667" xr:uid="{00000000-0005-0000-0000-00006A0A0000}"/>
    <cellStyle name="Millares 22 8" xfId="2668" xr:uid="{00000000-0005-0000-0000-00006B0A0000}"/>
    <cellStyle name="Millares 22 8 2" xfId="2669" xr:uid="{00000000-0005-0000-0000-00006C0A0000}"/>
    <cellStyle name="Millares 22 8 2 2" xfId="2670" xr:uid="{00000000-0005-0000-0000-00006D0A0000}"/>
    <cellStyle name="Millares 22 8 3" xfId="2671" xr:uid="{00000000-0005-0000-0000-00006E0A0000}"/>
    <cellStyle name="Millares 22 9" xfId="2672" xr:uid="{00000000-0005-0000-0000-00006F0A0000}"/>
    <cellStyle name="Millares 22 9 2" xfId="2673" xr:uid="{00000000-0005-0000-0000-0000700A0000}"/>
    <cellStyle name="Millares 22 9 2 2" xfId="2674" xr:uid="{00000000-0005-0000-0000-0000710A0000}"/>
    <cellStyle name="Millares 22 9 3" xfId="2675" xr:uid="{00000000-0005-0000-0000-0000720A0000}"/>
    <cellStyle name="Millares 23" xfId="2676" xr:uid="{00000000-0005-0000-0000-0000730A0000}"/>
    <cellStyle name="Millares 23 2" xfId="2677" xr:uid="{00000000-0005-0000-0000-0000740A0000}"/>
    <cellStyle name="Millares 23 2 2" xfId="2678" xr:uid="{00000000-0005-0000-0000-0000750A0000}"/>
    <cellStyle name="Millares 23 2 2 2" xfId="2679" xr:uid="{00000000-0005-0000-0000-0000760A0000}"/>
    <cellStyle name="Millares 23 2 3" xfId="2680" xr:uid="{00000000-0005-0000-0000-0000770A0000}"/>
    <cellStyle name="Millares 23 3" xfId="2681" xr:uid="{00000000-0005-0000-0000-0000780A0000}"/>
    <cellStyle name="Millares 23 3 2" xfId="2682" xr:uid="{00000000-0005-0000-0000-0000790A0000}"/>
    <cellStyle name="Millares 23 4" xfId="2683" xr:uid="{00000000-0005-0000-0000-00007A0A0000}"/>
    <cellStyle name="Millares 24" xfId="2684" xr:uid="{00000000-0005-0000-0000-00007B0A0000}"/>
    <cellStyle name="Millares 24 10" xfId="2685" xr:uid="{00000000-0005-0000-0000-00007C0A0000}"/>
    <cellStyle name="Millares 24 10 2" xfId="2686" xr:uid="{00000000-0005-0000-0000-00007D0A0000}"/>
    <cellStyle name="Millares 24 10 2 2" xfId="2687" xr:uid="{00000000-0005-0000-0000-00007E0A0000}"/>
    <cellStyle name="Millares 24 10 3" xfId="2688" xr:uid="{00000000-0005-0000-0000-00007F0A0000}"/>
    <cellStyle name="Millares 24 11" xfId="2689" xr:uid="{00000000-0005-0000-0000-0000800A0000}"/>
    <cellStyle name="Millares 24 11 2" xfId="2690" xr:uid="{00000000-0005-0000-0000-0000810A0000}"/>
    <cellStyle name="Millares 24 11 2 2" xfId="2691" xr:uid="{00000000-0005-0000-0000-0000820A0000}"/>
    <cellStyle name="Millares 24 11 3" xfId="2692" xr:uid="{00000000-0005-0000-0000-0000830A0000}"/>
    <cellStyle name="Millares 24 12" xfId="2693" xr:uid="{00000000-0005-0000-0000-0000840A0000}"/>
    <cellStyle name="Millares 24 12 2" xfId="2694" xr:uid="{00000000-0005-0000-0000-0000850A0000}"/>
    <cellStyle name="Millares 24 12 2 2" xfId="2695" xr:uid="{00000000-0005-0000-0000-0000860A0000}"/>
    <cellStyle name="Millares 24 12 3" xfId="2696" xr:uid="{00000000-0005-0000-0000-0000870A0000}"/>
    <cellStyle name="Millares 24 13" xfId="2697" xr:uid="{00000000-0005-0000-0000-0000880A0000}"/>
    <cellStyle name="Millares 24 13 2" xfId="2698" xr:uid="{00000000-0005-0000-0000-0000890A0000}"/>
    <cellStyle name="Millares 24 14" xfId="2699" xr:uid="{00000000-0005-0000-0000-00008A0A0000}"/>
    <cellStyle name="Millares 24 2" xfId="2700" xr:uid="{00000000-0005-0000-0000-00008B0A0000}"/>
    <cellStyle name="Millares 24 2 2" xfId="2701" xr:uid="{00000000-0005-0000-0000-00008C0A0000}"/>
    <cellStyle name="Millares 24 2 2 2" xfId="2702" xr:uid="{00000000-0005-0000-0000-00008D0A0000}"/>
    <cellStyle name="Millares 24 2 2 2 2" xfId="2703" xr:uid="{00000000-0005-0000-0000-00008E0A0000}"/>
    <cellStyle name="Millares 24 2 2 3" xfId="2704" xr:uid="{00000000-0005-0000-0000-00008F0A0000}"/>
    <cellStyle name="Millares 24 2 3" xfId="2705" xr:uid="{00000000-0005-0000-0000-0000900A0000}"/>
    <cellStyle name="Millares 24 2 3 2" xfId="2706" xr:uid="{00000000-0005-0000-0000-0000910A0000}"/>
    <cellStyle name="Millares 24 2 4" xfId="2707" xr:uid="{00000000-0005-0000-0000-0000920A0000}"/>
    <cellStyle name="Millares 24 3" xfId="2708" xr:uid="{00000000-0005-0000-0000-0000930A0000}"/>
    <cellStyle name="Millares 24 3 2" xfId="2709" xr:uid="{00000000-0005-0000-0000-0000940A0000}"/>
    <cellStyle name="Millares 24 3 2 2" xfId="2710" xr:uid="{00000000-0005-0000-0000-0000950A0000}"/>
    <cellStyle name="Millares 24 3 3" xfId="2711" xr:uid="{00000000-0005-0000-0000-0000960A0000}"/>
    <cellStyle name="Millares 24 4" xfId="2712" xr:uid="{00000000-0005-0000-0000-0000970A0000}"/>
    <cellStyle name="Millares 24 4 2" xfId="2713" xr:uid="{00000000-0005-0000-0000-0000980A0000}"/>
    <cellStyle name="Millares 24 4 2 2" xfId="2714" xr:uid="{00000000-0005-0000-0000-0000990A0000}"/>
    <cellStyle name="Millares 24 4 3" xfId="2715" xr:uid="{00000000-0005-0000-0000-00009A0A0000}"/>
    <cellStyle name="Millares 24 5" xfId="2716" xr:uid="{00000000-0005-0000-0000-00009B0A0000}"/>
    <cellStyle name="Millares 24 5 2" xfId="2717" xr:uid="{00000000-0005-0000-0000-00009C0A0000}"/>
    <cellStyle name="Millares 24 5 2 2" xfId="2718" xr:uid="{00000000-0005-0000-0000-00009D0A0000}"/>
    <cellStyle name="Millares 24 5 3" xfId="2719" xr:uid="{00000000-0005-0000-0000-00009E0A0000}"/>
    <cellStyle name="Millares 24 6" xfId="2720" xr:uid="{00000000-0005-0000-0000-00009F0A0000}"/>
    <cellStyle name="Millares 24 6 2" xfId="2721" xr:uid="{00000000-0005-0000-0000-0000A00A0000}"/>
    <cellStyle name="Millares 24 6 2 2" xfId="2722" xr:uid="{00000000-0005-0000-0000-0000A10A0000}"/>
    <cellStyle name="Millares 24 6 3" xfId="2723" xr:uid="{00000000-0005-0000-0000-0000A20A0000}"/>
    <cellStyle name="Millares 24 7" xfId="2724" xr:uid="{00000000-0005-0000-0000-0000A30A0000}"/>
    <cellStyle name="Millares 24 7 2" xfId="2725" xr:uid="{00000000-0005-0000-0000-0000A40A0000}"/>
    <cellStyle name="Millares 24 7 2 2" xfId="2726" xr:uid="{00000000-0005-0000-0000-0000A50A0000}"/>
    <cellStyle name="Millares 24 7 3" xfId="2727" xr:uid="{00000000-0005-0000-0000-0000A60A0000}"/>
    <cellStyle name="Millares 24 8" xfId="2728" xr:uid="{00000000-0005-0000-0000-0000A70A0000}"/>
    <cellStyle name="Millares 24 8 2" xfId="2729" xr:uid="{00000000-0005-0000-0000-0000A80A0000}"/>
    <cellStyle name="Millares 24 8 2 2" xfId="2730" xr:uid="{00000000-0005-0000-0000-0000A90A0000}"/>
    <cellStyle name="Millares 24 8 3" xfId="2731" xr:uid="{00000000-0005-0000-0000-0000AA0A0000}"/>
    <cellStyle name="Millares 24 9" xfId="2732" xr:uid="{00000000-0005-0000-0000-0000AB0A0000}"/>
    <cellStyle name="Millares 24 9 2" xfId="2733" xr:uid="{00000000-0005-0000-0000-0000AC0A0000}"/>
    <cellStyle name="Millares 24 9 2 2" xfId="2734" xr:uid="{00000000-0005-0000-0000-0000AD0A0000}"/>
    <cellStyle name="Millares 24 9 3" xfId="2735" xr:uid="{00000000-0005-0000-0000-0000AE0A0000}"/>
    <cellStyle name="Millares 25" xfId="2736" xr:uid="{00000000-0005-0000-0000-0000AF0A0000}"/>
    <cellStyle name="Millares 25 2" xfId="2737" xr:uid="{00000000-0005-0000-0000-0000B00A0000}"/>
    <cellStyle name="Millares 25 2 2" xfId="2738" xr:uid="{00000000-0005-0000-0000-0000B10A0000}"/>
    <cellStyle name="Millares 25 2 2 2" xfId="2739" xr:uid="{00000000-0005-0000-0000-0000B20A0000}"/>
    <cellStyle name="Millares 25 2 3" xfId="2740" xr:uid="{00000000-0005-0000-0000-0000B30A0000}"/>
    <cellStyle name="Millares 25 3" xfId="2741" xr:uid="{00000000-0005-0000-0000-0000B40A0000}"/>
    <cellStyle name="Millares 25 3 2" xfId="2742" xr:uid="{00000000-0005-0000-0000-0000B50A0000}"/>
    <cellStyle name="Millares 25 4" xfId="2743" xr:uid="{00000000-0005-0000-0000-0000B60A0000}"/>
    <cellStyle name="Millares 26" xfId="2744" xr:uid="{00000000-0005-0000-0000-0000B70A0000}"/>
    <cellStyle name="Millares 26 10" xfId="2745" xr:uid="{00000000-0005-0000-0000-0000B80A0000}"/>
    <cellStyle name="Millares 26 10 2" xfId="2746" xr:uid="{00000000-0005-0000-0000-0000B90A0000}"/>
    <cellStyle name="Millares 26 10 2 2" xfId="2747" xr:uid="{00000000-0005-0000-0000-0000BA0A0000}"/>
    <cellStyle name="Millares 26 10 3" xfId="2748" xr:uid="{00000000-0005-0000-0000-0000BB0A0000}"/>
    <cellStyle name="Millares 26 11" xfId="2749" xr:uid="{00000000-0005-0000-0000-0000BC0A0000}"/>
    <cellStyle name="Millares 26 11 2" xfId="2750" xr:uid="{00000000-0005-0000-0000-0000BD0A0000}"/>
    <cellStyle name="Millares 26 11 2 2" xfId="2751" xr:uid="{00000000-0005-0000-0000-0000BE0A0000}"/>
    <cellStyle name="Millares 26 11 3" xfId="2752" xr:uid="{00000000-0005-0000-0000-0000BF0A0000}"/>
    <cellStyle name="Millares 26 12" xfId="2753" xr:uid="{00000000-0005-0000-0000-0000C00A0000}"/>
    <cellStyle name="Millares 26 12 2" xfId="2754" xr:uid="{00000000-0005-0000-0000-0000C10A0000}"/>
    <cellStyle name="Millares 26 12 2 2" xfId="2755" xr:uid="{00000000-0005-0000-0000-0000C20A0000}"/>
    <cellStyle name="Millares 26 12 3" xfId="2756" xr:uid="{00000000-0005-0000-0000-0000C30A0000}"/>
    <cellStyle name="Millares 26 13" xfId="2757" xr:uid="{00000000-0005-0000-0000-0000C40A0000}"/>
    <cellStyle name="Millares 26 13 2" xfId="2758" xr:uid="{00000000-0005-0000-0000-0000C50A0000}"/>
    <cellStyle name="Millares 26 14" xfId="2759" xr:uid="{00000000-0005-0000-0000-0000C60A0000}"/>
    <cellStyle name="Millares 26 2" xfId="2760" xr:uid="{00000000-0005-0000-0000-0000C70A0000}"/>
    <cellStyle name="Millares 26 2 2" xfId="2761" xr:uid="{00000000-0005-0000-0000-0000C80A0000}"/>
    <cellStyle name="Millares 26 2 2 2" xfId="2762" xr:uid="{00000000-0005-0000-0000-0000C90A0000}"/>
    <cellStyle name="Millares 26 2 2 2 2" xfId="2763" xr:uid="{00000000-0005-0000-0000-0000CA0A0000}"/>
    <cellStyle name="Millares 26 2 2 3" xfId="2764" xr:uid="{00000000-0005-0000-0000-0000CB0A0000}"/>
    <cellStyle name="Millares 26 2 3" xfId="2765" xr:uid="{00000000-0005-0000-0000-0000CC0A0000}"/>
    <cellStyle name="Millares 26 2 3 2" xfId="2766" xr:uid="{00000000-0005-0000-0000-0000CD0A0000}"/>
    <cellStyle name="Millares 26 2 4" xfId="2767" xr:uid="{00000000-0005-0000-0000-0000CE0A0000}"/>
    <cellStyle name="Millares 26 3" xfId="2768" xr:uid="{00000000-0005-0000-0000-0000CF0A0000}"/>
    <cellStyle name="Millares 26 3 2" xfId="2769" xr:uid="{00000000-0005-0000-0000-0000D00A0000}"/>
    <cellStyle name="Millares 26 3 2 2" xfId="2770" xr:uid="{00000000-0005-0000-0000-0000D10A0000}"/>
    <cellStyle name="Millares 26 3 3" xfId="2771" xr:uid="{00000000-0005-0000-0000-0000D20A0000}"/>
    <cellStyle name="Millares 26 4" xfId="2772" xr:uid="{00000000-0005-0000-0000-0000D30A0000}"/>
    <cellStyle name="Millares 26 4 2" xfId="2773" xr:uid="{00000000-0005-0000-0000-0000D40A0000}"/>
    <cellStyle name="Millares 26 4 2 2" xfId="2774" xr:uid="{00000000-0005-0000-0000-0000D50A0000}"/>
    <cellStyle name="Millares 26 4 3" xfId="2775" xr:uid="{00000000-0005-0000-0000-0000D60A0000}"/>
    <cellStyle name="Millares 26 5" xfId="2776" xr:uid="{00000000-0005-0000-0000-0000D70A0000}"/>
    <cellStyle name="Millares 26 5 2" xfId="2777" xr:uid="{00000000-0005-0000-0000-0000D80A0000}"/>
    <cellStyle name="Millares 26 5 2 2" xfId="2778" xr:uid="{00000000-0005-0000-0000-0000D90A0000}"/>
    <cellStyle name="Millares 26 5 3" xfId="2779" xr:uid="{00000000-0005-0000-0000-0000DA0A0000}"/>
    <cellStyle name="Millares 26 6" xfId="2780" xr:uid="{00000000-0005-0000-0000-0000DB0A0000}"/>
    <cellStyle name="Millares 26 6 2" xfId="2781" xr:uid="{00000000-0005-0000-0000-0000DC0A0000}"/>
    <cellStyle name="Millares 26 6 2 2" xfId="2782" xr:uid="{00000000-0005-0000-0000-0000DD0A0000}"/>
    <cellStyle name="Millares 26 6 3" xfId="2783" xr:uid="{00000000-0005-0000-0000-0000DE0A0000}"/>
    <cellStyle name="Millares 26 7" xfId="2784" xr:uid="{00000000-0005-0000-0000-0000DF0A0000}"/>
    <cellStyle name="Millares 26 7 2" xfId="2785" xr:uid="{00000000-0005-0000-0000-0000E00A0000}"/>
    <cellStyle name="Millares 26 7 2 2" xfId="2786" xr:uid="{00000000-0005-0000-0000-0000E10A0000}"/>
    <cellStyle name="Millares 26 7 3" xfId="2787" xr:uid="{00000000-0005-0000-0000-0000E20A0000}"/>
    <cellStyle name="Millares 26 8" xfId="2788" xr:uid="{00000000-0005-0000-0000-0000E30A0000}"/>
    <cellStyle name="Millares 26 8 2" xfId="2789" xr:uid="{00000000-0005-0000-0000-0000E40A0000}"/>
    <cellStyle name="Millares 26 8 2 2" xfId="2790" xr:uid="{00000000-0005-0000-0000-0000E50A0000}"/>
    <cellStyle name="Millares 26 8 3" xfId="2791" xr:uid="{00000000-0005-0000-0000-0000E60A0000}"/>
    <cellStyle name="Millares 26 9" xfId="2792" xr:uid="{00000000-0005-0000-0000-0000E70A0000}"/>
    <cellStyle name="Millares 26 9 2" xfId="2793" xr:uid="{00000000-0005-0000-0000-0000E80A0000}"/>
    <cellStyle name="Millares 26 9 2 2" xfId="2794" xr:uid="{00000000-0005-0000-0000-0000E90A0000}"/>
    <cellStyle name="Millares 26 9 3" xfId="2795" xr:uid="{00000000-0005-0000-0000-0000EA0A0000}"/>
    <cellStyle name="Millares 27" xfId="2796" xr:uid="{00000000-0005-0000-0000-0000EB0A0000}"/>
    <cellStyle name="Millares 27 10" xfId="2797" xr:uid="{00000000-0005-0000-0000-0000EC0A0000}"/>
    <cellStyle name="Millares 27 10 2" xfId="2798" xr:uid="{00000000-0005-0000-0000-0000ED0A0000}"/>
    <cellStyle name="Millares 27 10 2 2" xfId="2799" xr:uid="{00000000-0005-0000-0000-0000EE0A0000}"/>
    <cellStyle name="Millares 27 10 3" xfId="2800" xr:uid="{00000000-0005-0000-0000-0000EF0A0000}"/>
    <cellStyle name="Millares 27 11" xfId="2801" xr:uid="{00000000-0005-0000-0000-0000F00A0000}"/>
    <cellStyle name="Millares 27 11 2" xfId="2802" xr:uid="{00000000-0005-0000-0000-0000F10A0000}"/>
    <cellStyle name="Millares 27 11 2 2" xfId="2803" xr:uid="{00000000-0005-0000-0000-0000F20A0000}"/>
    <cellStyle name="Millares 27 11 3" xfId="2804" xr:uid="{00000000-0005-0000-0000-0000F30A0000}"/>
    <cellStyle name="Millares 27 12" xfId="2805" xr:uid="{00000000-0005-0000-0000-0000F40A0000}"/>
    <cellStyle name="Millares 27 12 2" xfId="2806" xr:uid="{00000000-0005-0000-0000-0000F50A0000}"/>
    <cellStyle name="Millares 27 12 2 2" xfId="2807" xr:uid="{00000000-0005-0000-0000-0000F60A0000}"/>
    <cellStyle name="Millares 27 12 3" xfId="2808" xr:uid="{00000000-0005-0000-0000-0000F70A0000}"/>
    <cellStyle name="Millares 27 13" xfId="2809" xr:uid="{00000000-0005-0000-0000-0000F80A0000}"/>
    <cellStyle name="Millares 27 13 2" xfId="2810" xr:uid="{00000000-0005-0000-0000-0000F90A0000}"/>
    <cellStyle name="Millares 27 14" xfId="2811" xr:uid="{00000000-0005-0000-0000-0000FA0A0000}"/>
    <cellStyle name="Millares 27 2" xfId="2812" xr:uid="{00000000-0005-0000-0000-0000FB0A0000}"/>
    <cellStyle name="Millares 27 2 2" xfId="2813" xr:uid="{00000000-0005-0000-0000-0000FC0A0000}"/>
    <cellStyle name="Millares 27 2 2 2" xfId="2814" xr:uid="{00000000-0005-0000-0000-0000FD0A0000}"/>
    <cellStyle name="Millares 27 2 2 2 2" xfId="2815" xr:uid="{00000000-0005-0000-0000-0000FE0A0000}"/>
    <cellStyle name="Millares 27 2 2 3" xfId="2816" xr:uid="{00000000-0005-0000-0000-0000FF0A0000}"/>
    <cellStyle name="Millares 27 2 3" xfId="2817" xr:uid="{00000000-0005-0000-0000-0000000B0000}"/>
    <cellStyle name="Millares 27 2 3 2" xfId="2818" xr:uid="{00000000-0005-0000-0000-0000010B0000}"/>
    <cellStyle name="Millares 27 2 4" xfId="2819" xr:uid="{00000000-0005-0000-0000-0000020B0000}"/>
    <cellStyle name="Millares 27 3" xfId="2820" xr:uid="{00000000-0005-0000-0000-0000030B0000}"/>
    <cellStyle name="Millares 27 3 2" xfId="2821" xr:uid="{00000000-0005-0000-0000-0000040B0000}"/>
    <cellStyle name="Millares 27 3 2 2" xfId="2822" xr:uid="{00000000-0005-0000-0000-0000050B0000}"/>
    <cellStyle name="Millares 27 3 3" xfId="2823" xr:uid="{00000000-0005-0000-0000-0000060B0000}"/>
    <cellStyle name="Millares 27 4" xfId="2824" xr:uid="{00000000-0005-0000-0000-0000070B0000}"/>
    <cellStyle name="Millares 27 4 2" xfId="2825" xr:uid="{00000000-0005-0000-0000-0000080B0000}"/>
    <cellStyle name="Millares 27 4 2 2" xfId="2826" xr:uid="{00000000-0005-0000-0000-0000090B0000}"/>
    <cellStyle name="Millares 27 4 3" xfId="2827" xr:uid="{00000000-0005-0000-0000-00000A0B0000}"/>
    <cellStyle name="Millares 27 5" xfId="2828" xr:uid="{00000000-0005-0000-0000-00000B0B0000}"/>
    <cellStyle name="Millares 27 5 2" xfId="2829" xr:uid="{00000000-0005-0000-0000-00000C0B0000}"/>
    <cellStyle name="Millares 27 5 2 2" xfId="2830" xr:uid="{00000000-0005-0000-0000-00000D0B0000}"/>
    <cellStyle name="Millares 27 5 3" xfId="2831" xr:uid="{00000000-0005-0000-0000-00000E0B0000}"/>
    <cellStyle name="Millares 27 6" xfId="2832" xr:uid="{00000000-0005-0000-0000-00000F0B0000}"/>
    <cellStyle name="Millares 27 6 2" xfId="2833" xr:uid="{00000000-0005-0000-0000-0000100B0000}"/>
    <cellStyle name="Millares 27 6 2 2" xfId="2834" xr:uid="{00000000-0005-0000-0000-0000110B0000}"/>
    <cellStyle name="Millares 27 6 3" xfId="2835" xr:uid="{00000000-0005-0000-0000-0000120B0000}"/>
    <cellStyle name="Millares 27 7" xfId="2836" xr:uid="{00000000-0005-0000-0000-0000130B0000}"/>
    <cellStyle name="Millares 27 7 2" xfId="2837" xr:uid="{00000000-0005-0000-0000-0000140B0000}"/>
    <cellStyle name="Millares 27 7 2 2" xfId="2838" xr:uid="{00000000-0005-0000-0000-0000150B0000}"/>
    <cellStyle name="Millares 27 7 3" xfId="2839" xr:uid="{00000000-0005-0000-0000-0000160B0000}"/>
    <cellStyle name="Millares 27 8" xfId="2840" xr:uid="{00000000-0005-0000-0000-0000170B0000}"/>
    <cellStyle name="Millares 27 8 2" xfId="2841" xr:uid="{00000000-0005-0000-0000-0000180B0000}"/>
    <cellStyle name="Millares 27 8 2 2" xfId="2842" xr:uid="{00000000-0005-0000-0000-0000190B0000}"/>
    <cellStyle name="Millares 27 8 3" xfId="2843" xr:uid="{00000000-0005-0000-0000-00001A0B0000}"/>
    <cellStyle name="Millares 27 9" xfId="2844" xr:uid="{00000000-0005-0000-0000-00001B0B0000}"/>
    <cellStyle name="Millares 27 9 2" xfId="2845" xr:uid="{00000000-0005-0000-0000-00001C0B0000}"/>
    <cellStyle name="Millares 27 9 2 2" xfId="2846" xr:uid="{00000000-0005-0000-0000-00001D0B0000}"/>
    <cellStyle name="Millares 27 9 3" xfId="2847" xr:uid="{00000000-0005-0000-0000-00001E0B0000}"/>
    <cellStyle name="Millares 28" xfId="2848" xr:uid="{00000000-0005-0000-0000-00001F0B0000}"/>
    <cellStyle name="Millares 28 10" xfId="2849" xr:uid="{00000000-0005-0000-0000-0000200B0000}"/>
    <cellStyle name="Millares 28 10 2" xfId="2850" xr:uid="{00000000-0005-0000-0000-0000210B0000}"/>
    <cellStyle name="Millares 28 10 2 2" xfId="2851" xr:uid="{00000000-0005-0000-0000-0000220B0000}"/>
    <cellStyle name="Millares 28 10 3" xfId="2852" xr:uid="{00000000-0005-0000-0000-0000230B0000}"/>
    <cellStyle name="Millares 28 11" xfId="2853" xr:uid="{00000000-0005-0000-0000-0000240B0000}"/>
    <cellStyle name="Millares 28 11 2" xfId="2854" xr:uid="{00000000-0005-0000-0000-0000250B0000}"/>
    <cellStyle name="Millares 28 11 2 2" xfId="2855" xr:uid="{00000000-0005-0000-0000-0000260B0000}"/>
    <cellStyle name="Millares 28 11 3" xfId="2856" xr:uid="{00000000-0005-0000-0000-0000270B0000}"/>
    <cellStyle name="Millares 28 12" xfId="2857" xr:uid="{00000000-0005-0000-0000-0000280B0000}"/>
    <cellStyle name="Millares 28 12 2" xfId="2858" xr:uid="{00000000-0005-0000-0000-0000290B0000}"/>
    <cellStyle name="Millares 28 12 2 2" xfId="2859" xr:uid="{00000000-0005-0000-0000-00002A0B0000}"/>
    <cellStyle name="Millares 28 12 3" xfId="2860" xr:uid="{00000000-0005-0000-0000-00002B0B0000}"/>
    <cellStyle name="Millares 28 13" xfId="2861" xr:uid="{00000000-0005-0000-0000-00002C0B0000}"/>
    <cellStyle name="Millares 28 13 2" xfId="2862" xr:uid="{00000000-0005-0000-0000-00002D0B0000}"/>
    <cellStyle name="Millares 28 14" xfId="2863" xr:uid="{00000000-0005-0000-0000-00002E0B0000}"/>
    <cellStyle name="Millares 28 2" xfId="2864" xr:uid="{00000000-0005-0000-0000-00002F0B0000}"/>
    <cellStyle name="Millares 28 2 2" xfId="2865" xr:uid="{00000000-0005-0000-0000-0000300B0000}"/>
    <cellStyle name="Millares 28 2 2 2" xfId="2866" xr:uid="{00000000-0005-0000-0000-0000310B0000}"/>
    <cellStyle name="Millares 28 2 2 2 2" xfId="2867" xr:uid="{00000000-0005-0000-0000-0000320B0000}"/>
    <cellStyle name="Millares 28 2 2 3" xfId="2868" xr:uid="{00000000-0005-0000-0000-0000330B0000}"/>
    <cellStyle name="Millares 28 2 3" xfId="2869" xr:uid="{00000000-0005-0000-0000-0000340B0000}"/>
    <cellStyle name="Millares 28 2 3 2" xfId="2870" xr:uid="{00000000-0005-0000-0000-0000350B0000}"/>
    <cellStyle name="Millares 28 2 4" xfId="2871" xr:uid="{00000000-0005-0000-0000-0000360B0000}"/>
    <cellStyle name="Millares 28 3" xfId="2872" xr:uid="{00000000-0005-0000-0000-0000370B0000}"/>
    <cellStyle name="Millares 28 3 2" xfId="2873" xr:uid="{00000000-0005-0000-0000-0000380B0000}"/>
    <cellStyle name="Millares 28 3 2 2" xfId="2874" xr:uid="{00000000-0005-0000-0000-0000390B0000}"/>
    <cellStyle name="Millares 28 3 3" xfId="2875" xr:uid="{00000000-0005-0000-0000-00003A0B0000}"/>
    <cellStyle name="Millares 28 4" xfId="2876" xr:uid="{00000000-0005-0000-0000-00003B0B0000}"/>
    <cellStyle name="Millares 28 4 2" xfId="2877" xr:uid="{00000000-0005-0000-0000-00003C0B0000}"/>
    <cellStyle name="Millares 28 4 2 2" xfId="2878" xr:uid="{00000000-0005-0000-0000-00003D0B0000}"/>
    <cellStyle name="Millares 28 4 3" xfId="2879" xr:uid="{00000000-0005-0000-0000-00003E0B0000}"/>
    <cellStyle name="Millares 28 5" xfId="2880" xr:uid="{00000000-0005-0000-0000-00003F0B0000}"/>
    <cellStyle name="Millares 28 5 2" xfId="2881" xr:uid="{00000000-0005-0000-0000-0000400B0000}"/>
    <cellStyle name="Millares 28 5 2 2" xfId="2882" xr:uid="{00000000-0005-0000-0000-0000410B0000}"/>
    <cellStyle name="Millares 28 5 3" xfId="2883" xr:uid="{00000000-0005-0000-0000-0000420B0000}"/>
    <cellStyle name="Millares 28 6" xfId="2884" xr:uid="{00000000-0005-0000-0000-0000430B0000}"/>
    <cellStyle name="Millares 28 6 2" xfId="2885" xr:uid="{00000000-0005-0000-0000-0000440B0000}"/>
    <cellStyle name="Millares 28 6 2 2" xfId="2886" xr:uid="{00000000-0005-0000-0000-0000450B0000}"/>
    <cellStyle name="Millares 28 6 3" xfId="2887" xr:uid="{00000000-0005-0000-0000-0000460B0000}"/>
    <cellStyle name="Millares 28 7" xfId="2888" xr:uid="{00000000-0005-0000-0000-0000470B0000}"/>
    <cellStyle name="Millares 28 7 2" xfId="2889" xr:uid="{00000000-0005-0000-0000-0000480B0000}"/>
    <cellStyle name="Millares 28 7 2 2" xfId="2890" xr:uid="{00000000-0005-0000-0000-0000490B0000}"/>
    <cellStyle name="Millares 28 7 3" xfId="2891" xr:uid="{00000000-0005-0000-0000-00004A0B0000}"/>
    <cellStyle name="Millares 28 8" xfId="2892" xr:uid="{00000000-0005-0000-0000-00004B0B0000}"/>
    <cellStyle name="Millares 28 8 2" xfId="2893" xr:uid="{00000000-0005-0000-0000-00004C0B0000}"/>
    <cellStyle name="Millares 28 8 2 2" xfId="2894" xr:uid="{00000000-0005-0000-0000-00004D0B0000}"/>
    <cellStyle name="Millares 28 8 3" xfId="2895" xr:uid="{00000000-0005-0000-0000-00004E0B0000}"/>
    <cellStyle name="Millares 28 9" xfId="2896" xr:uid="{00000000-0005-0000-0000-00004F0B0000}"/>
    <cellStyle name="Millares 28 9 2" xfId="2897" xr:uid="{00000000-0005-0000-0000-0000500B0000}"/>
    <cellStyle name="Millares 28 9 2 2" xfId="2898" xr:uid="{00000000-0005-0000-0000-0000510B0000}"/>
    <cellStyle name="Millares 28 9 3" xfId="2899" xr:uid="{00000000-0005-0000-0000-0000520B0000}"/>
    <cellStyle name="Millares 29" xfId="2900" xr:uid="{00000000-0005-0000-0000-0000530B0000}"/>
    <cellStyle name="Millares 29 10" xfId="2901" xr:uid="{00000000-0005-0000-0000-0000540B0000}"/>
    <cellStyle name="Millares 29 10 2" xfId="2902" xr:uid="{00000000-0005-0000-0000-0000550B0000}"/>
    <cellStyle name="Millares 29 10 2 2" xfId="2903" xr:uid="{00000000-0005-0000-0000-0000560B0000}"/>
    <cellStyle name="Millares 29 10 3" xfId="2904" xr:uid="{00000000-0005-0000-0000-0000570B0000}"/>
    <cellStyle name="Millares 29 11" xfId="2905" xr:uid="{00000000-0005-0000-0000-0000580B0000}"/>
    <cellStyle name="Millares 29 11 2" xfId="2906" xr:uid="{00000000-0005-0000-0000-0000590B0000}"/>
    <cellStyle name="Millares 29 11 2 2" xfId="2907" xr:uid="{00000000-0005-0000-0000-00005A0B0000}"/>
    <cellStyle name="Millares 29 11 3" xfId="2908" xr:uid="{00000000-0005-0000-0000-00005B0B0000}"/>
    <cellStyle name="Millares 29 12" xfId="2909" xr:uid="{00000000-0005-0000-0000-00005C0B0000}"/>
    <cellStyle name="Millares 29 12 2" xfId="2910" xr:uid="{00000000-0005-0000-0000-00005D0B0000}"/>
    <cellStyle name="Millares 29 12 2 2" xfId="2911" xr:uid="{00000000-0005-0000-0000-00005E0B0000}"/>
    <cellStyle name="Millares 29 12 3" xfId="2912" xr:uid="{00000000-0005-0000-0000-00005F0B0000}"/>
    <cellStyle name="Millares 29 13" xfId="2913" xr:uid="{00000000-0005-0000-0000-0000600B0000}"/>
    <cellStyle name="Millares 29 13 2" xfId="2914" xr:uid="{00000000-0005-0000-0000-0000610B0000}"/>
    <cellStyle name="Millares 29 14" xfId="2915" xr:uid="{00000000-0005-0000-0000-0000620B0000}"/>
    <cellStyle name="Millares 29 2" xfId="2916" xr:uid="{00000000-0005-0000-0000-0000630B0000}"/>
    <cellStyle name="Millares 29 2 2" xfId="2917" xr:uid="{00000000-0005-0000-0000-0000640B0000}"/>
    <cellStyle name="Millares 29 2 2 2" xfId="2918" xr:uid="{00000000-0005-0000-0000-0000650B0000}"/>
    <cellStyle name="Millares 29 2 2 2 2" xfId="2919" xr:uid="{00000000-0005-0000-0000-0000660B0000}"/>
    <cellStyle name="Millares 29 2 2 3" xfId="2920" xr:uid="{00000000-0005-0000-0000-0000670B0000}"/>
    <cellStyle name="Millares 29 2 3" xfId="2921" xr:uid="{00000000-0005-0000-0000-0000680B0000}"/>
    <cellStyle name="Millares 29 2 3 2" xfId="2922" xr:uid="{00000000-0005-0000-0000-0000690B0000}"/>
    <cellStyle name="Millares 29 2 4" xfId="2923" xr:uid="{00000000-0005-0000-0000-00006A0B0000}"/>
    <cellStyle name="Millares 29 3" xfId="2924" xr:uid="{00000000-0005-0000-0000-00006B0B0000}"/>
    <cellStyle name="Millares 29 3 2" xfId="2925" xr:uid="{00000000-0005-0000-0000-00006C0B0000}"/>
    <cellStyle name="Millares 29 3 2 2" xfId="2926" xr:uid="{00000000-0005-0000-0000-00006D0B0000}"/>
    <cellStyle name="Millares 29 3 3" xfId="2927" xr:uid="{00000000-0005-0000-0000-00006E0B0000}"/>
    <cellStyle name="Millares 29 4" xfId="2928" xr:uid="{00000000-0005-0000-0000-00006F0B0000}"/>
    <cellStyle name="Millares 29 4 2" xfId="2929" xr:uid="{00000000-0005-0000-0000-0000700B0000}"/>
    <cellStyle name="Millares 29 4 2 2" xfId="2930" xr:uid="{00000000-0005-0000-0000-0000710B0000}"/>
    <cellStyle name="Millares 29 4 3" xfId="2931" xr:uid="{00000000-0005-0000-0000-0000720B0000}"/>
    <cellStyle name="Millares 29 5" xfId="2932" xr:uid="{00000000-0005-0000-0000-0000730B0000}"/>
    <cellStyle name="Millares 29 5 2" xfId="2933" xr:uid="{00000000-0005-0000-0000-0000740B0000}"/>
    <cellStyle name="Millares 29 5 2 2" xfId="2934" xr:uid="{00000000-0005-0000-0000-0000750B0000}"/>
    <cellStyle name="Millares 29 5 3" xfId="2935" xr:uid="{00000000-0005-0000-0000-0000760B0000}"/>
    <cellStyle name="Millares 29 6" xfId="2936" xr:uid="{00000000-0005-0000-0000-0000770B0000}"/>
    <cellStyle name="Millares 29 6 2" xfId="2937" xr:uid="{00000000-0005-0000-0000-0000780B0000}"/>
    <cellStyle name="Millares 29 6 2 2" xfId="2938" xr:uid="{00000000-0005-0000-0000-0000790B0000}"/>
    <cellStyle name="Millares 29 6 3" xfId="2939" xr:uid="{00000000-0005-0000-0000-00007A0B0000}"/>
    <cellStyle name="Millares 29 7" xfId="2940" xr:uid="{00000000-0005-0000-0000-00007B0B0000}"/>
    <cellStyle name="Millares 29 7 2" xfId="2941" xr:uid="{00000000-0005-0000-0000-00007C0B0000}"/>
    <cellStyle name="Millares 29 7 2 2" xfId="2942" xr:uid="{00000000-0005-0000-0000-00007D0B0000}"/>
    <cellStyle name="Millares 29 7 3" xfId="2943" xr:uid="{00000000-0005-0000-0000-00007E0B0000}"/>
    <cellStyle name="Millares 29 8" xfId="2944" xr:uid="{00000000-0005-0000-0000-00007F0B0000}"/>
    <cellStyle name="Millares 29 8 2" xfId="2945" xr:uid="{00000000-0005-0000-0000-0000800B0000}"/>
    <cellStyle name="Millares 29 8 2 2" xfId="2946" xr:uid="{00000000-0005-0000-0000-0000810B0000}"/>
    <cellStyle name="Millares 29 8 3" xfId="2947" xr:uid="{00000000-0005-0000-0000-0000820B0000}"/>
    <cellStyle name="Millares 29 9" xfId="2948" xr:uid="{00000000-0005-0000-0000-0000830B0000}"/>
    <cellStyle name="Millares 29 9 2" xfId="2949" xr:uid="{00000000-0005-0000-0000-0000840B0000}"/>
    <cellStyle name="Millares 29 9 2 2" xfId="2950" xr:uid="{00000000-0005-0000-0000-0000850B0000}"/>
    <cellStyle name="Millares 29 9 3" xfId="2951" xr:uid="{00000000-0005-0000-0000-0000860B0000}"/>
    <cellStyle name="Millares 3" xfId="2952" xr:uid="{00000000-0005-0000-0000-0000870B0000}"/>
    <cellStyle name="Millares 3 10" xfId="2953" xr:uid="{00000000-0005-0000-0000-0000880B0000}"/>
    <cellStyle name="Millares 3 11" xfId="2954" xr:uid="{00000000-0005-0000-0000-0000890B0000}"/>
    <cellStyle name="Millares 3 11 2" xfId="2955" xr:uid="{00000000-0005-0000-0000-00008A0B0000}"/>
    <cellStyle name="Millares 3 11 2 2" xfId="2956" xr:uid="{00000000-0005-0000-0000-00008B0B0000}"/>
    <cellStyle name="Millares 3 11 3" xfId="2957" xr:uid="{00000000-0005-0000-0000-00008C0B0000}"/>
    <cellStyle name="Millares 3 12" xfId="2958" xr:uid="{00000000-0005-0000-0000-00008D0B0000}"/>
    <cellStyle name="Millares 3 13" xfId="2959" xr:uid="{00000000-0005-0000-0000-00008E0B0000}"/>
    <cellStyle name="Millares 3 14" xfId="2960" xr:uid="{00000000-0005-0000-0000-00008F0B0000}"/>
    <cellStyle name="Millares 3 15" xfId="2961" xr:uid="{00000000-0005-0000-0000-0000900B0000}"/>
    <cellStyle name="Millares 3 15 2" xfId="2962" xr:uid="{00000000-0005-0000-0000-0000910B0000}"/>
    <cellStyle name="Millares 3 16" xfId="2963" xr:uid="{00000000-0005-0000-0000-0000920B0000}"/>
    <cellStyle name="Millares 3 17" xfId="2964" xr:uid="{00000000-0005-0000-0000-0000930B0000}"/>
    <cellStyle name="Millares 3 18" xfId="2965" xr:uid="{00000000-0005-0000-0000-0000940B0000}"/>
    <cellStyle name="Millares 3 19" xfId="2966" xr:uid="{00000000-0005-0000-0000-0000950B0000}"/>
    <cellStyle name="Millares 3 2" xfId="2967" xr:uid="{00000000-0005-0000-0000-0000960B0000}"/>
    <cellStyle name="Millares 3 2 10" xfId="2968" xr:uid="{00000000-0005-0000-0000-0000970B0000}"/>
    <cellStyle name="Millares 3 2 11" xfId="2969" xr:uid="{00000000-0005-0000-0000-0000980B0000}"/>
    <cellStyle name="Millares 3 2 12" xfId="2970" xr:uid="{00000000-0005-0000-0000-0000990B0000}"/>
    <cellStyle name="Millares 3 2 13" xfId="2971" xr:uid="{00000000-0005-0000-0000-00009A0B0000}"/>
    <cellStyle name="Millares 3 2 14" xfId="2972" xr:uid="{00000000-0005-0000-0000-00009B0B0000}"/>
    <cellStyle name="Millares 3 2 15" xfId="2973" xr:uid="{00000000-0005-0000-0000-00009C0B0000}"/>
    <cellStyle name="Millares 3 2 16" xfId="2974" xr:uid="{00000000-0005-0000-0000-00009D0B0000}"/>
    <cellStyle name="Millares 3 2 17" xfId="2975" xr:uid="{00000000-0005-0000-0000-00009E0B0000}"/>
    <cellStyle name="Millares 3 2 18" xfId="2976" xr:uid="{00000000-0005-0000-0000-00009F0B0000}"/>
    <cellStyle name="Millares 3 2 19" xfId="2977" xr:uid="{00000000-0005-0000-0000-0000A00B0000}"/>
    <cellStyle name="Millares 3 2 2" xfId="2978" xr:uid="{00000000-0005-0000-0000-0000A10B0000}"/>
    <cellStyle name="Millares 3 2 20" xfId="2979" xr:uid="{00000000-0005-0000-0000-0000A20B0000}"/>
    <cellStyle name="Millares 3 2 21" xfId="2980" xr:uid="{00000000-0005-0000-0000-0000A30B0000}"/>
    <cellStyle name="Millares 3 2 22" xfId="2981" xr:uid="{00000000-0005-0000-0000-0000A40B0000}"/>
    <cellStyle name="Millares 3 2 23" xfId="2982" xr:uid="{00000000-0005-0000-0000-0000A50B0000}"/>
    <cellStyle name="Millares 3 2 24" xfId="2983" xr:uid="{00000000-0005-0000-0000-0000A60B0000}"/>
    <cellStyle name="Millares 3 2 25" xfId="2984" xr:uid="{00000000-0005-0000-0000-0000A70B0000}"/>
    <cellStyle name="Millares 3 2 26" xfId="2985" xr:uid="{00000000-0005-0000-0000-0000A80B0000}"/>
    <cellStyle name="Millares 3 2 27" xfId="2986" xr:uid="{00000000-0005-0000-0000-0000A90B0000}"/>
    <cellStyle name="Millares 3 2 28" xfId="2987" xr:uid="{00000000-0005-0000-0000-0000AA0B0000}"/>
    <cellStyle name="Millares 3 2 3" xfId="2988" xr:uid="{00000000-0005-0000-0000-0000AB0B0000}"/>
    <cellStyle name="Millares 3 2 4" xfId="2989" xr:uid="{00000000-0005-0000-0000-0000AC0B0000}"/>
    <cellStyle name="Millares 3 2 5" xfId="2990" xr:uid="{00000000-0005-0000-0000-0000AD0B0000}"/>
    <cellStyle name="Millares 3 2 6" xfId="2991" xr:uid="{00000000-0005-0000-0000-0000AE0B0000}"/>
    <cellStyle name="Millares 3 2 7" xfId="2992" xr:uid="{00000000-0005-0000-0000-0000AF0B0000}"/>
    <cellStyle name="Millares 3 2 8" xfId="2993" xr:uid="{00000000-0005-0000-0000-0000B00B0000}"/>
    <cellStyle name="Millares 3 2 9" xfId="2994" xr:uid="{00000000-0005-0000-0000-0000B10B0000}"/>
    <cellStyle name="Millares 3 20" xfId="2995" xr:uid="{00000000-0005-0000-0000-0000B20B0000}"/>
    <cellStyle name="Millares 3 21" xfId="2996" xr:uid="{00000000-0005-0000-0000-0000B30B0000}"/>
    <cellStyle name="Millares 3 22" xfId="2997" xr:uid="{00000000-0005-0000-0000-0000B40B0000}"/>
    <cellStyle name="Millares 3 23" xfId="2998" xr:uid="{00000000-0005-0000-0000-0000B50B0000}"/>
    <cellStyle name="Millares 3 24" xfId="2999" xr:uid="{00000000-0005-0000-0000-0000B60B0000}"/>
    <cellStyle name="Millares 3 25" xfId="3000" xr:uid="{00000000-0005-0000-0000-0000B70B0000}"/>
    <cellStyle name="Millares 3 26" xfId="3001" xr:uid="{00000000-0005-0000-0000-0000B80B0000}"/>
    <cellStyle name="Millares 3 27" xfId="3002" xr:uid="{00000000-0005-0000-0000-0000B90B0000}"/>
    <cellStyle name="Millares 3 28" xfId="3003" xr:uid="{00000000-0005-0000-0000-0000BA0B0000}"/>
    <cellStyle name="Millares 3 29" xfId="3004" xr:uid="{00000000-0005-0000-0000-0000BB0B0000}"/>
    <cellStyle name="Millares 3 3" xfId="3005" xr:uid="{00000000-0005-0000-0000-0000BC0B0000}"/>
    <cellStyle name="Millares 3 3 2" xfId="3006" xr:uid="{00000000-0005-0000-0000-0000BD0B0000}"/>
    <cellStyle name="Millares 3 3 2 2" xfId="3007" xr:uid="{00000000-0005-0000-0000-0000BE0B0000}"/>
    <cellStyle name="Millares 3 3 2 2 2" xfId="3008" xr:uid="{00000000-0005-0000-0000-0000BF0B0000}"/>
    <cellStyle name="Millares 3 3 2 3" xfId="3009" xr:uid="{00000000-0005-0000-0000-0000C00B0000}"/>
    <cellStyle name="Millares 3 3 3" xfId="3010" xr:uid="{00000000-0005-0000-0000-0000C10B0000}"/>
    <cellStyle name="Millares 3 3 3 2" xfId="3011" xr:uid="{00000000-0005-0000-0000-0000C20B0000}"/>
    <cellStyle name="Millares 3 3 4" xfId="3012" xr:uid="{00000000-0005-0000-0000-0000C30B0000}"/>
    <cellStyle name="Millares 3 3 5" xfId="3013" xr:uid="{00000000-0005-0000-0000-0000C40B0000}"/>
    <cellStyle name="Millares 3 30" xfId="3014" xr:uid="{00000000-0005-0000-0000-0000C50B0000}"/>
    <cellStyle name="Millares 3 31" xfId="3015" xr:uid="{00000000-0005-0000-0000-0000C60B0000}"/>
    <cellStyle name="Millares 3 32" xfId="3016" xr:uid="{00000000-0005-0000-0000-0000C70B0000}"/>
    <cellStyle name="Millares 3 33" xfId="3017" xr:uid="{00000000-0005-0000-0000-0000C80B0000}"/>
    <cellStyle name="Millares 3 34" xfId="3018" xr:uid="{00000000-0005-0000-0000-0000C90B0000}"/>
    <cellStyle name="Millares 3 35" xfId="3019" xr:uid="{00000000-0005-0000-0000-0000CA0B0000}"/>
    <cellStyle name="Millares 3 36" xfId="3020" xr:uid="{00000000-0005-0000-0000-0000CB0B0000}"/>
    <cellStyle name="Millares 3 37" xfId="3021" xr:uid="{00000000-0005-0000-0000-0000CC0B0000}"/>
    <cellStyle name="Millares 3 38" xfId="3022" xr:uid="{00000000-0005-0000-0000-0000CD0B0000}"/>
    <cellStyle name="Millares 3 39" xfId="3023" xr:uid="{00000000-0005-0000-0000-0000CE0B0000}"/>
    <cellStyle name="Millares 3 4" xfId="3024" xr:uid="{00000000-0005-0000-0000-0000CF0B0000}"/>
    <cellStyle name="Millares 3 40" xfId="3025" xr:uid="{00000000-0005-0000-0000-0000D00B0000}"/>
    <cellStyle name="Millares 3 41" xfId="3026" xr:uid="{00000000-0005-0000-0000-0000D10B0000}"/>
    <cellStyle name="Millares 3 5" xfId="3027" xr:uid="{00000000-0005-0000-0000-0000D20B0000}"/>
    <cellStyle name="Millares 3 6" xfId="3028" xr:uid="{00000000-0005-0000-0000-0000D30B0000}"/>
    <cellStyle name="Millares 3 7" xfId="3029" xr:uid="{00000000-0005-0000-0000-0000D40B0000}"/>
    <cellStyle name="Millares 3 8" xfId="3030" xr:uid="{00000000-0005-0000-0000-0000D50B0000}"/>
    <cellStyle name="Millares 3 9" xfId="3031" xr:uid="{00000000-0005-0000-0000-0000D60B0000}"/>
    <cellStyle name="Millares 30" xfId="3032" xr:uid="{00000000-0005-0000-0000-0000D70B0000}"/>
    <cellStyle name="Millares 30 10" xfId="3033" xr:uid="{00000000-0005-0000-0000-0000D80B0000}"/>
    <cellStyle name="Millares 30 10 2" xfId="3034" xr:uid="{00000000-0005-0000-0000-0000D90B0000}"/>
    <cellStyle name="Millares 30 10 2 2" xfId="3035" xr:uid="{00000000-0005-0000-0000-0000DA0B0000}"/>
    <cellStyle name="Millares 30 10 3" xfId="3036" xr:uid="{00000000-0005-0000-0000-0000DB0B0000}"/>
    <cellStyle name="Millares 30 11" xfId="3037" xr:uid="{00000000-0005-0000-0000-0000DC0B0000}"/>
    <cellStyle name="Millares 30 11 2" xfId="3038" xr:uid="{00000000-0005-0000-0000-0000DD0B0000}"/>
    <cellStyle name="Millares 30 11 2 2" xfId="3039" xr:uid="{00000000-0005-0000-0000-0000DE0B0000}"/>
    <cellStyle name="Millares 30 11 3" xfId="3040" xr:uid="{00000000-0005-0000-0000-0000DF0B0000}"/>
    <cellStyle name="Millares 30 12" xfId="3041" xr:uid="{00000000-0005-0000-0000-0000E00B0000}"/>
    <cellStyle name="Millares 30 12 2" xfId="3042" xr:uid="{00000000-0005-0000-0000-0000E10B0000}"/>
    <cellStyle name="Millares 30 12 2 2" xfId="3043" xr:uid="{00000000-0005-0000-0000-0000E20B0000}"/>
    <cellStyle name="Millares 30 12 3" xfId="3044" xr:uid="{00000000-0005-0000-0000-0000E30B0000}"/>
    <cellStyle name="Millares 30 13" xfId="3045" xr:uid="{00000000-0005-0000-0000-0000E40B0000}"/>
    <cellStyle name="Millares 30 13 2" xfId="3046" xr:uid="{00000000-0005-0000-0000-0000E50B0000}"/>
    <cellStyle name="Millares 30 14" xfId="3047" xr:uid="{00000000-0005-0000-0000-0000E60B0000}"/>
    <cellStyle name="Millares 30 2" xfId="3048" xr:uid="{00000000-0005-0000-0000-0000E70B0000}"/>
    <cellStyle name="Millares 30 2 2" xfId="3049" xr:uid="{00000000-0005-0000-0000-0000E80B0000}"/>
    <cellStyle name="Millares 30 2 2 2" xfId="3050" xr:uid="{00000000-0005-0000-0000-0000E90B0000}"/>
    <cellStyle name="Millares 30 2 2 2 2" xfId="3051" xr:uid="{00000000-0005-0000-0000-0000EA0B0000}"/>
    <cellStyle name="Millares 30 2 2 3" xfId="3052" xr:uid="{00000000-0005-0000-0000-0000EB0B0000}"/>
    <cellStyle name="Millares 30 2 3" xfId="3053" xr:uid="{00000000-0005-0000-0000-0000EC0B0000}"/>
    <cellStyle name="Millares 30 2 3 2" xfId="3054" xr:uid="{00000000-0005-0000-0000-0000ED0B0000}"/>
    <cellStyle name="Millares 30 2 4" xfId="3055" xr:uid="{00000000-0005-0000-0000-0000EE0B0000}"/>
    <cellStyle name="Millares 30 3" xfId="3056" xr:uid="{00000000-0005-0000-0000-0000EF0B0000}"/>
    <cellStyle name="Millares 30 3 2" xfId="3057" xr:uid="{00000000-0005-0000-0000-0000F00B0000}"/>
    <cellStyle name="Millares 30 3 2 2" xfId="3058" xr:uid="{00000000-0005-0000-0000-0000F10B0000}"/>
    <cellStyle name="Millares 30 3 3" xfId="3059" xr:uid="{00000000-0005-0000-0000-0000F20B0000}"/>
    <cellStyle name="Millares 30 4" xfId="3060" xr:uid="{00000000-0005-0000-0000-0000F30B0000}"/>
    <cellStyle name="Millares 30 4 2" xfId="3061" xr:uid="{00000000-0005-0000-0000-0000F40B0000}"/>
    <cellStyle name="Millares 30 4 2 2" xfId="3062" xr:uid="{00000000-0005-0000-0000-0000F50B0000}"/>
    <cellStyle name="Millares 30 4 3" xfId="3063" xr:uid="{00000000-0005-0000-0000-0000F60B0000}"/>
    <cellStyle name="Millares 30 5" xfId="3064" xr:uid="{00000000-0005-0000-0000-0000F70B0000}"/>
    <cellStyle name="Millares 30 5 2" xfId="3065" xr:uid="{00000000-0005-0000-0000-0000F80B0000}"/>
    <cellStyle name="Millares 30 5 2 2" xfId="3066" xr:uid="{00000000-0005-0000-0000-0000F90B0000}"/>
    <cellStyle name="Millares 30 5 3" xfId="3067" xr:uid="{00000000-0005-0000-0000-0000FA0B0000}"/>
    <cellStyle name="Millares 30 6" xfId="3068" xr:uid="{00000000-0005-0000-0000-0000FB0B0000}"/>
    <cellStyle name="Millares 30 6 2" xfId="3069" xr:uid="{00000000-0005-0000-0000-0000FC0B0000}"/>
    <cellStyle name="Millares 30 6 2 2" xfId="3070" xr:uid="{00000000-0005-0000-0000-0000FD0B0000}"/>
    <cellStyle name="Millares 30 6 3" xfId="3071" xr:uid="{00000000-0005-0000-0000-0000FE0B0000}"/>
    <cellStyle name="Millares 30 7" xfId="3072" xr:uid="{00000000-0005-0000-0000-0000FF0B0000}"/>
    <cellStyle name="Millares 30 7 2" xfId="3073" xr:uid="{00000000-0005-0000-0000-0000000C0000}"/>
    <cellStyle name="Millares 30 7 2 2" xfId="3074" xr:uid="{00000000-0005-0000-0000-0000010C0000}"/>
    <cellStyle name="Millares 30 7 3" xfId="3075" xr:uid="{00000000-0005-0000-0000-0000020C0000}"/>
    <cellStyle name="Millares 30 8" xfId="3076" xr:uid="{00000000-0005-0000-0000-0000030C0000}"/>
    <cellStyle name="Millares 30 8 2" xfId="3077" xr:uid="{00000000-0005-0000-0000-0000040C0000}"/>
    <cellStyle name="Millares 30 8 2 2" xfId="3078" xr:uid="{00000000-0005-0000-0000-0000050C0000}"/>
    <cellStyle name="Millares 30 8 3" xfId="3079" xr:uid="{00000000-0005-0000-0000-0000060C0000}"/>
    <cellStyle name="Millares 30 9" xfId="3080" xr:uid="{00000000-0005-0000-0000-0000070C0000}"/>
    <cellStyle name="Millares 30 9 2" xfId="3081" xr:uid="{00000000-0005-0000-0000-0000080C0000}"/>
    <cellStyle name="Millares 30 9 2 2" xfId="3082" xr:uid="{00000000-0005-0000-0000-0000090C0000}"/>
    <cellStyle name="Millares 30 9 3" xfId="3083" xr:uid="{00000000-0005-0000-0000-00000A0C0000}"/>
    <cellStyle name="Millares 31" xfId="3084" xr:uid="{00000000-0005-0000-0000-00000B0C0000}"/>
    <cellStyle name="Millares 31 2" xfId="3085" xr:uid="{00000000-0005-0000-0000-00000C0C0000}"/>
    <cellStyle name="Millares 31 2 2" xfId="3086" xr:uid="{00000000-0005-0000-0000-00000D0C0000}"/>
    <cellStyle name="Millares 31 2 2 2" xfId="3087" xr:uid="{00000000-0005-0000-0000-00000E0C0000}"/>
    <cellStyle name="Millares 31 2 3" xfId="3088" xr:uid="{00000000-0005-0000-0000-00000F0C0000}"/>
    <cellStyle name="Millares 31 3" xfId="3089" xr:uid="{00000000-0005-0000-0000-0000100C0000}"/>
    <cellStyle name="Millares 31 3 2" xfId="3090" xr:uid="{00000000-0005-0000-0000-0000110C0000}"/>
    <cellStyle name="Millares 31 4" xfId="3091" xr:uid="{00000000-0005-0000-0000-0000120C0000}"/>
    <cellStyle name="Millares 32" xfId="3092" xr:uid="{00000000-0005-0000-0000-0000130C0000}"/>
    <cellStyle name="Millares 32 10" xfId="3093" xr:uid="{00000000-0005-0000-0000-0000140C0000}"/>
    <cellStyle name="Millares 32 10 2" xfId="3094" xr:uid="{00000000-0005-0000-0000-0000150C0000}"/>
    <cellStyle name="Millares 32 10 2 2" xfId="3095" xr:uid="{00000000-0005-0000-0000-0000160C0000}"/>
    <cellStyle name="Millares 32 10 3" xfId="3096" xr:uid="{00000000-0005-0000-0000-0000170C0000}"/>
    <cellStyle name="Millares 32 11" xfId="3097" xr:uid="{00000000-0005-0000-0000-0000180C0000}"/>
    <cellStyle name="Millares 32 11 2" xfId="3098" xr:uid="{00000000-0005-0000-0000-0000190C0000}"/>
    <cellStyle name="Millares 32 11 2 2" xfId="3099" xr:uid="{00000000-0005-0000-0000-00001A0C0000}"/>
    <cellStyle name="Millares 32 11 3" xfId="3100" xr:uid="{00000000-0005-0000-0000-00001B0C0000}"/>
    <cellStyle name="Millares 32 12" xfId="3101" xr:uid="{00000000-0005-0000-0000-00001C0C0000}"/>
    <cellStyle name="Millares 32 12 2" xfId="3102" xr:uid="{00000000-0005-0000-0000-00001D0C0000}"/>
    <cellStyle name="Millares 32 12 2 2" xfId="3103" xr:uid="{00000000-0005-0000-0000-00001E0C0000}"/>
    <cellStyle name="Millares 32 12 3" xfId="3104" xr:uid="{00000000-0005-0000-0000-00001F0C0000}"/>
    <cellStyle name="Millares 32 13" xfId="3105" xr:uid="{00000000-0005-0000-0000-0000200C0000}"/>
    <cellStyle name="Millares 32 13 2" xfId="3106" xr:uid="{00000000-0005-0000-0000-0000210C0000}"/>
    <cellStyle name="Millares 32 14" xfId="3107" xr:uid="{00000000-0005-0000-0000-0000220C0000}"/>
    <cellStyle name="Millares 32 15" xfId="3108" xr:uid="{00000000-0005-0000-0000-0000230C0000}"/>
    <cellStyle name="Millares 32 2" xfId="3109" xr:uid="{00000000-0005-0000-0000-0000240C0000}"/>
    <cellStyle name="Millares 32 2 2" xfId="3110" xr:uid="{00000000-0005-0000-0000-0000250C0000}"/>
    <cellStyle name="Millares 32 2 2 2" xfId="3111" xr:uid="{00000000-0005-0000-0000-0000260C0000}"/>
    <cellStyle name="Millares 32 2 2 2 2" xfId="3112" xr:uid="{00000000-0005-0000-0000-0000270C0000}"/>
    <cellStyle name="Millares 32 2 2 3" xfId="3113" xr:uid="{00000000-0005-0000-0000-0000280C0000}"/>
    <cellStyle name="Millares 32 2 3" xfId="3114" xr:uid="{00000000-0005-0000-0000-0000290C0000}"/>
    <cellStyle name="Millares 32 2 3 2" xfId="3115" xr:uid="{00000000-0005-0000-0000-00002A0C0000}"/>
    <cellStyle name="Millares 32 2 4" xfId="3116" xr:uid="{00000000-0005-0000-0000-00002B0C0000}"/>
    <cellStyle name="Millares 32 3" xfId="3117" xr:uid="{00000000-0005-0000-0000-00002C0C0000}"/>
    <cellStyle name="Millares 32 3 2" xfId="3118" xr:uid="{00000000-0005-0000-0000-00002D0C0000}"/>
    <cellStyle name="Millares 32 3 2 2" xfId="3119" xr:uid="{00000000-0005-0000-0000-00002E0C0000}"/>
    <cellStyle name="Millares 32 3 3" xfId="3120" xr:uid="{00000000-0005-0000-0000-00002F0C0000}"/>
    <cellStyle name="Millares 32 4" xfId="3121" xr:uid="{00000000-0005-0000-0000-0000300C0000}"/>
    <cellStyle name="Millares 32 4 2" xfId="3122" xr:uid="{00000000-0005-0000-0000-0000310C0000}"/>
    <cellStyle name="Millares 32 4 2 2" xfId="3123" xr:uid="{00000000-0005-0000-0000-0000320C0000}"/>
    <cellStyle name="Millares 32 4 3" xfId="3124" xr:uid="{00000000-0005-0000-0000-0000330C0000}"/>
    <cellStyle name="Millares 32 5" xfId="3125" xr:uid="{00000000-0005-0000-0000-0000340C0000}"/>
    <cellStyle name="Millares 32 5 2" xfId="3126" xr:uid="{00000000-0005-0000-0000-0000350C0000}"/>
    <cellStyle name="Millares 32 5 2 2" xfId="3127" xr:uid="{00000000-0005-0000-0000-0000360C0000}"/>
    <cellStyle name="Millares 32 5 3" xfId="3128" xr:uid="{00000000-0005-0000-0000-0000370C0000}"/>
    <cellStyle name="Millares 32 6" xfId="3129" xr:uid="{00000000-0005-0000-0000-0000380C0000}"/>
    <cellStyle name="Millares 32 6 2" xfId="3130" xr:uid="{00000000-0005-0000-0000-0000390C0000}"/>
    <cellStyle name="Millares 32 6 2 2" xfId="3131" xr:uid="{00000000-0005-0000-0000-00003A0C0000}"/>
    <cellStyle name="Millares 32 6 3" xfId="3132" xr:uid="{00000000-0005-0000-0000-00003B0C0000}"/>
    <cellStyle name="Millares 32 7" xfId="3133" xr:uid="{00000000-0005-0000-0000-00003C0C0000}"/>
    <cellStyle name="Millares 32 7 2" xfId="3134" xr:uid="{00000000-0005-0000-0000-00003D0C0000}"/>
    <cellStyle name="Millares 32 7 2 2" xfId="3135" xr:uid="{00000000-0005-0000-0000-00003E0C0000}"/>
    <cellStyle name="Millares 32 7 3" xfId="3136" xr:uid="{00000000-0005-0000-0000-00003F0C0000}"/>
    <cellStyle name="Millares 32 8" xfId="3137" xr:uid="{00000000-0005-0000-0000-0000400C0000}"/>
    <cellStyle name="Millares 32 8 2" xfId="3138" xr:uid="{00000000-0005-0000-0000-0000410C0000}"/>
    <cellStyle name="Millares 32 8 2 2" xfId="3139" xr:uid="{00000000-0005-0000-0000-0000420C0000}"/>
    <cellStyle name="Millares 32 8 3" xfId="3140" xr:uid="{00000000-0005-0000-0000-0000430C0000}"/>
    <cellStyle name="Millares 32 9" xfId="3141" xr:uid="{00000000-0005-0000-0000-0000440C0000}"/>
    <cellStyle name="Millares 32 9 2" xfId="3142" xr:uid="{00000000-0005-0000-0000-0000450C0000}"/>
    <cellStyle name="Millares 32 9 2 2" xfId="3143" xr:uid="{00000000-0005-0000-0000-0000460C0000}"/>
    <cellStyle name="Millares 32 9 3" xfId="3144" xr:uid="{00000000-0005-0000-0000-0000470C0000}"/>
    <cellStyle name="Millares 33" xfId="3145" xr:uid="{00000000-0005-0000-0000-0000480C0000}"/>
    <cellStyle name="Millares 33 10" xfId="3146" xr:uid="{00000000-0005-0000-0000-0000490C0000}"/>
    <cellStyle name="Millares 33 10 2" xfId="3147" xr:uid="{00000000-0005-0000-0000-00004A0C0000}"/>
    <cellStyle name="Millares 33 10 2 2" xfId="3148" xr:uid="{00000000-0005-0000-0000-00004B0C0000}"/>
    <cellStyle name="Millares 33 10 3" xfId="3149" xr:uid="{00000000-0005-0000-0000-00004C0C0000}"/>
    <cellStyle name="Millares 33 11" xfId="3150" xr:uid="{00000000-0005-0000-0000-00004D0C0000}"/>
    <cellStyle name="Millares 33 11 2" xfId="3151" xr:uid="{00000000-0005-0000-0000-00004E0C0000}"/>
    <cellStyle name="Millares 33 11 2 2" xfId="3152" xr:uid="{00000000-0005-0000-0000-00004F0C0000}"/>
    <cellStyle name="Millares 33 11 3" xfId="3153" xr:uid="{00000000-0005-0000-0000-0000500C0000}"/>
    <cellStyle name="Millares 33 12" xfId="3154" xr:uid="{00000000-0005-0000-0000-0000510C0000}"/>
    <cellStyle name="Millares 33 12 2" xfId="3155" xr:uid="{00000000-0005-0000-0000-0000520C0000}"/>
    <cellStyle name="Millares 33 12 2 2" xfId="3156" xr:uid="{00000000-0005-0000-0000-0000530C0000}"/>
    <cellStyle name="Millares 33 12 3" xfId="3157" xr:uid="{00000000-0005-0000-0000-0000540C0000}"/>
    <cellStyle name="Millares 33 13" xfId="3158" xr:uid="{00000000-0005-0000-0000-0000550C0000}"/>
    <cellStyle name="Millares 33 13 2" xfId="3159" xr:uid="{00000000-0005-0000-0000-0000560C0000}"/>
    <cellStyle name="Millares 33 14" xfId="3160" xr:uid="{00000000-0005-0000-0000-0000570C0000}"/>
    <cellStyle name="Millares 33 15" xfId="3161" xr:uid="{00000000-0005-0000-0000-0000580C0000}"/>
    <cellStyle name="Millares 33 2" xfId="3162" xr:uid="{00000000-0005-0000-0000-0000590C0000}"/>
    <cellStyle name="Millares 33 2 2" xfId="3163" xr:uid="{00000000-0005-0000-0000-00005A0C0000}"/>
    <cellStyle name="Millares 33 2 2 2" xfId="3164" xr:uid="{00000000-0005-0000-0000-00005B0C0000}"/>
    <cellStyle name="Millares 33 2 2 2 2" xfId="3165" xr:uid="{00000000-0005-0000-0000-00005C0C0000}"/>
    <cellStyle name="Millares 33 2 2 3" xfId="3166" xr:uid="{00000000-0005-0000-0000-00005D0C0000}"/>
    <cellStyle name="Millares 33 2 3" xfId="3167" xr:uid="{00000000-0005-0000-0000-00005E0C0000}"/>
    <cellStyle name="Millares 33 2 3 2" xfId="3168" xr:uid="{00000000-0005-0000-0000-00005F0C0000}"/>
    <cellStyle name="Millares 33 2 4" xfId="3169" xr:uid="{00000000-0005-0000-0000-0000600C0000}"/>
    <cellStyle name="Millares 33 3" xfId="3170" xr:uid="{00000000-0005-0000-0000-0000610C0000}"/>
    <cellStyle name="Millares 33 3 2" xfId="3171" xr:uid="{00000000-0005-0000-0000-0000620C0000}"/>
    <cellStyle name="Millares 33 3 2 2" xfId="3172" xr:uid="{00000000-0005-0000-0000-0000630C0000}"/>
    <cellStyle name="Millares 33 3 3" xfId="3173" xr:uid="{00000000-0005-0000-0000-0000640C0000}"/>
    <cellStyle name="Millares 33 4" xfId="3174" xr:uid="{00000000-0005-0000-0000-0000650C0000}"/>
    <cellStyle name="Millares 33 4 2" xfId="3175" xr:uid="{00000000-0005-0000-0000-0000660C0000}"/>
    <cellStyle name="Millares 33 4 2 2" xfId="3176" xr:uid="{00000000-0005-0000-0000-0000670C0000}"/>
    <cellStyle name="Millares 33 4 3" xfId="3177" xr:uid="{00000000-0005-0000-0000-0000680C0000}"/>
    <cellStyle name="Millares 33 5" xfId="3178" xr:uid="{00000000-0005-0000-0000-0000690C0000}"/>
    <cellStyle name="Millares 33 5 2" xfId="3179" xr:uid="{00000000-0005-0000-0000-00006A0C0000}"/>
    <cellStyle name="Millares 33 5 2 2" xfId="3180" xr:uid="{00000000-0005-0000-0000-00006B0C0000}"/>
    <cellStyle name="Millares 33 5 3" xfId="3181" xr:uid="{00000000-0005-0000-0000-00006C0C0000}"/>
    <cellStyle name="Millares 33 6" xfId="3182" xr:uid="{00000000-0005-0000-0000-00006D0C0000}"/>
    <cellStyle name="Millares 33 6 2" xfId="3183" xr:uid="{00000000-0005-0000-0000-00006E0C0000}"/>
    <cellStyle name="Millares 33 6 2 2" xfId="3184" xr:uid="{00000000-0005-0000-0000-00006F0C0000}"/>
    <cellStyle name="Millares 33 6 3" xfId="3185" xr:uid="{00000000-0005-0000-0000-0000700C0000}"/>
    <cellStyle name="Millares 33 7" xfId="3186" xr:uid="{00000000-0005-0000-0000-0000710C0000}"/>
    <cellStyle name="Millares 33 7 2" xfId="3187" xr:uid="{00000000-0005-0000-0000-0000720C0000}"/>
    <cellStyle name="Millares 33 7 2 2" xfId="3188" xr:uid="{00000000-0005-0000-0000-0000730C0000}"/>
    <cellStyle name="Millares 33 7 3" xfId="3189" xr:uid="{00000000-0005-0000-0000-0000740C0000}"/>
    <cellStyle name="Millares 33 8" xfId="3190" xr:uid="{00000000-0005-0000-0000-0000750C0000}"/>
    <cellStyle name="Millares 33 8 2" xfId="3191" xr:uid="{00000000-0005-0000-0000-0000760C0000}"/>
    <cellStyle name="Millares 33 8 2 2" xfId="3192" xr:uid="{00000000-0005-0000-0000-0000770C0000}"/>
    <cellStyle name="Millares 33 8 3" xfId="3193" xr:uid="{00000000-0005-0000-0000-0000780C0000}"/>
    <cellStyle name="Millares 33 9" xfId="3194" xr:uid="{00000000-0005-0000-0000-0000790C0000}"/>
    <cellStyle name="Millares 33 9 2" xfId="3195" xr:uid="{00000000-0005-0000-0000-00007A0C0000}"/>
    <cellStyle name="Millares 33 9 2 2" xfId="3196" xr:uid="{00000000-0005-0000-0000-00007B0C0000}"/>
    <cellStyle name="Millares 33 9 3" xfId="3197" xr:uid="{00000000-0005-0000-0000-00007C0C0000}"/>
    <cellStyle name="Millares 34" xfId="3198" xr:uid="{00000000-0005-0000-0000-00007D0C0000}"/>
    <cellStyle name="Millares 34 10" xfId="3199" xr:uid="{00000000-0005-0000-0000-00007E0C0000}"/>
    <cellStyle name="Millares 34 10 2" xfId="3200" xr:uid="{00000000-0005-0000-0000-00007F0C0000}"/>
    <cellStyle name="Millares 34 10 2 2" xfId="3201" xr:uid="{00000000-0005-0000-0000-0000800C0000}"/>
    <cellStyle name="Millares 34 10 3" xfId="3202" xr:uid="{00000000-0005-0000-0000-0000810C0000}"/>
    <cellStyle name="Millares 34 11" xfId="3203" xr:uid="{00000000-0005-0000-0000-0000820C0000}"/>
    <cellStyle name="Millares 34 11 2" xfId="3204" xr:uid="{00000000-0005-0000-0000-0000830C0000}"/>
    <cellStyle name="Millares 34 11 2 2" xfId="3205" xr:uid="{00000000-0005-0000-0000-0000840C0000}"/>
    <cellStyle name="Millares 34 11 3" xfId="3206" xr:uid="{00000000-0005-0000-0000-0000850C0000}"/>
    <cellStyle name="Millares 34 12" xfId="3207" xr:uid="{00000000-0005-0000-0000-0000860C0000}"/>
    <cellStyle name="Millares 34 12 2" xfId="3208" xr:uid="{00000000-0005-0000-0000-0000870C0000}"/>
    <cellStyle name="Millares 34 12 2 2" xfId="3209" xr:uid="{00000000-0005-0000-0000-0000880C0000}"/>
    <cellStyle name="Millares 34 12 3" xfId="3210" xr:uid="{00000000-0005-0000-0000-0000890C0000}"/>
    <cellStyle name="Millares 34 13" xfId="3211" xr:uid="{00000000-0005-0000-0000-00008A0C0000}"/>
    <cellStyle name="Millares 34 13 2" xfId="3212" xr:uid="{00000000-0005-0000-0000-00008B0C0000}"/>
    <cellStyle name="Millares 34 14" xfId="3213" xr:uid="{00000000-0005-0000-0000-00008C0C0000}"/>
    <cellStyle name="Millares 34 2" xfId="3214" xr:uid="{00000000-0005-0000-0000-00008D0C0000}"/>
    <cellStyle name="Millares 34 2 2" xfId="3215" xr:uid="{00000000-0005-0000-0000-00008E0C0000}"/>
    <cellStyle name="Millares 34 2 2 2" xfId="3216" xr:uid="{00000000-0005-0000-0000-00008F0C0000}"/>
    <cellStyle name="Millares 34 2 2 2 2" xfId="3217" xr:uid="{00000000-0005-0000-0000-0000900C0000}"/>
    <cellStyle name="Millares 34 2 2 3" xfId="3218" xr:uid="{00000000-0005-0000-0000-0000910C0000}"/>
    <cellStyle name="Millares 34 2 3" xfId="3219" xr:uid="{00000000-0005-0000-0000-0000920C0000}"/>
    <cellStyle name="Millares 34 2 3 2" xfId="3220" xr:uid="{00000000-0005-0000-0000-0000930C0000}"/>
    <cellStyle name="Millares 34 2 4" xfId="3221" xr:uid="{00000000-0005-0000-0000-0000940C0000}"/>
    <cellStyle name="Millares 34 3" xfId="3222" xr:uid="{00000000-0005-0000-0000-0000950C0000}"/>
    <cellStyle name="Millares 34 3 2" xfId="3223" xr:uid="{00000000-0005-0000-0000-0000960C0000}"/>
    <cellStyle name="Millares 34 3 2 2" xfId="3224" xr:uid="{00000000-0005-0000-0000-0000970C0000}"/>
    <cellStyle name="Millares 34 3 3" xfId="3225" xr:uid="{00000000-0005-0000-0000-0000980C0000}"/>
    <cellStyle name="Millares 34 4" xfId="3226" xr:uid="{00000000-0005-0000-0000-0000990C0000}"/>
    <cellStyle name="Millares 34 4 2" xfId="3227" xr:uid="{00000000-0005-0000-0000-00009A0C0000}"/>
    <cellStyle name="Millares 34 4 2 2" xfId="3228" xr:uid="{00000000-0005-0000-0000-00009B0C0000}"/>
    <cellStyle name="Millares 34 4 3" xfId="3229" xr:uid="{00000000-0005-0000-0000-00009C0C0000}"/>
    <cellStyle name="Millares 34 5" xfId="3230" xr:uid="{00000000-0005-0000-0000-00009D0C0000}"/>
    <cellStyle name="Millares 34 5 2" xfId="3231" xr:uid="{00000000-0005-0000-0000-00009E0C0000}"/>
    <cellStyle name="Millares 34 5 2 2" xfId="3232" xr:uid="{00000000-0005-0000-0000-00009F0C0000}"/>
    <cellStyle name="Millares 34 5 3" xfId="3233" xr:uid="{00000000-0005-0000-0000-0000A00C0000}"/>
    <cellStyle name="Millares 34 6" xfId="3234" xr:uid="{00000000-0005-0000-0000-0000A10C0000}"/>
    <cellStyle name="Millares 34 6 2" xfId="3235" xr:uid="{00000000-0005-0000-0000-0000A20C0000}"/>
    <cellStyle name="Millares 34 6 2 2" xfId="3236" xr:uid="{00000000-0005-0000-0000-0000A30C0000}"/>
    <cellStyle name="Millares 34 6 3" xfId="3237" xr:uid="{00000000-0005-0000-0000-0000A40C0000}"/>
    <cellStyle name="Millares 34 7" xfId="3238" xr:uid="{00000000-0005-0000-0000-0000A50C0000}"/>
    <cellStyle name="Millares 34 7 2" xfId="3239" xr:uid="{00000000-0005-0000-0000-0000A60C0000}"/>
    <cellStyle name="Millares 34 7 2 2" xfId="3240" xr:uid="{00000000-0005-0000-0000-0000A70C0000}"/>
    <cellStyle name="Millares 34 7 3" xfId="3241" xr:uid="{00000000-0005-0000-0000-0000A80C0000}"/>
    <cellStyle name="Millares 34 8" xfId="3242" xr:uid="{00000000-0005-0000-0000-0000A90C0000}"/>
    <cellStyle name="Millares 34 8 2" xfId="3243" xr:uid="{00000000-0005-0000-0000-0000AA0C0000}"/>
    <cellStyle name="Millares 34 8 2 2" xfId="3244" xr:uid="{00000000-0005-0000-0000-0000AB0C0000}"/>
    <cellStyle name="Millares 34 8 3" xfId="3245" xr:uid="{00000000-0005-0000-0000-0000AC0C0000}"/>
    <cellStyle name="Millares 34 9" xfId="3246" xr:uid="{00000000-0005-0000-0000-0000AD0C0000}"/>
    <cellStyle name="Millares 34 9 2" xfId="3247" xr:uid="{00000000-0005-0000-0000-0000AE0C0000}"/>
    <cellStyle name="Millares 34 9 2 2" xfId="3248" xr:uid="{00000000-0005-0000-0000-0000AF0C0000}"/>
    <cellStyle name="Millares 34 9 3" xfId="3249" xr:uid="{00000000-0005-0000-0000-0000B00C0000}"/>
    <cellStyle name="Millares 35" xfId="3250" xr:uid="{00000000-0005-0000-0000-0000B10C0000}"/>
    <cellStyle name="Millares 35 10" xfId="3251" xr:uid="{00000000-0005-0000-0000-0000B20C0000}"/>
    <cellStyle name="Millares 35 10 2" xfId="3252" xr:uid="{00000000-0005-0000-0000-0000B30C0000}"/>
    <cellStyle name="Millares 35 10 2 2" xfId="3253" xr:uid="{00000000-0005-0000-0000-0000B40C0000}"/>
    <cellStyle name="Millares 35 10 3" xfId="3254" xr:uid="{00000000-0005-0000-0000-0000B50C0000}"/>
    <cellStyle name="Millares 35 11" xfId="3255" xr:uid="{00000000-0005-0000-0000-0000B60C0000}"/>
    <cellStyle name="Millares 35 11 2" xfId="3256" xr:uid="{00000000-0005-0000-0000-0000B70C0000}"/>
    <cellStyle name="Millares 35 11 2 2" xfId="3257" xr:uid="{00000000-0005-0000-0000-0000B80C0000}"/>
    <cellStyle name="Millares 35 11 3" xfId="3258" xr:uid="{00000000-0005-0000-0000-0000B90C0000}"/>
    <cellStyle name="Millares 35 12" xfId="3259" xr:uid="{00000000-0005-0000-0000-0000BA0C0000}"/>
    <cellStyle name="Millares 35 12 2" xfId="3260" xr:uid="{00000000-0005-0000-0000-0000BB0C0000}"/>
    <cellStyle name="Millares 35 12 2 2" xfId="3261" xr:uid="{00000000-0005-0000-0000-0000BC0C0000}"/>
    <cellStyle name="Millares 35 12 3" xfId="3262" xr:uid="{00000000-0005-0000-0000-0000BD0C0000}"/>
    <cellStyle name="Millares 35 13" xfId="3263" xr:uid="{00000000-0005-0000-0000-0000BE0C0000}"/>
    <cellStyle name="Millares 35 13 2" xfId="3264" xr:uid="{00000000-0005-0000-0000-0000BF0C0000}"/>
    <cellStyle name="Millares 35 14" xfId="3265" xr:uid="{00000000-0005-0000-0000-0000C00C0000}"/>
    <cellStyle name="Millares 35 2" xfId="3266" xr:uid="{00000000-0005-0000-0000-0000C10C0000}"/>
    <cellStyle name="Millares 35 2 2" xfId="3267" xr:uid="{00000000-0005-0000-0000-0000C20C0000}"/>
    <cellStyle name="Millares 35 2 2 2" xfId="3268" xr:uid="{00000000-0005-0000-0000-0000C30C0000}"/>
    <cellStyle name="Millares 35 2 2 2 2" xfId="3269" xr:uid="{00000000-0005-0000-0000-0000C40C0000}"/>
    <cellStyle name="Millares 35 2 2 3" xfId="3270" xr:uid="{00000000-0005-0000-0000-0000C50C0000}"/>
    <cellStyle name="Millares 35 2 3" xfId="3271" xr:uid="{00000000-0005-0000-0000-0000C60C0000}"/>
    <cellStyle name="Millares 35 2 3 2" xfId="3272" xr:uid="{00000000-0005-0000-0000-0000C70C0000}"/>
    <cellStyle name="Millares 35 2 4" xfId="3273" xr:uid="{00000000-0005-0000-0000-0000C80C0000}"/>
    <cellStyle name="Millares 35 3" xfId="3274" xr:uid="{00000000-0005-0000-0000-0000C90C0000}"/>
    <cellStyle name="Millares 35 3 2" xfId="3275" xr:uid="{00000000-0005-0000-0000-0000CA0C0000}"/>
    <cellStyle name="Millares 35 3 2 2" xfId="3276" xr:uid="{00000000-0005-0000-0000-0000CB0C0000}"/>
    <cellStyle name="Millares 35 3 3" xfId="3277" xr:uid="{00000000-0005-0000-0000-0000CC0C0000}"/>
    <cellStyle name="Millares 35 4" xfId="3278" xr:uid="{00000000-0005-0000-0000-0000CD0C0000}"/>
    <cellStyle name="Millares 35 4 2" xfId="3279" xr:uid="{00000000-0005-0000-0000-0000CE0C0000}"/>
    <cellStyle name="Millares 35 4 2 2" xfId="3280" xr:uid="{00000000-0005-0000-0000-0000CF0C0000}"/>
    <cellStyle name="Millares 35 4 3" xfId="3281" xr:uid="{00000000-0005-0000-0000-0000D00C0000}"/>
    <cellStyle name="Millares 35 5" xfId="3282" xr:uid="{00000000-0005-0000-0000-0000D10C0000}"/>
    <cellStyle name="Millares 35 5 2" xfId="3283" xr:uid="{00000000-0005-0000-0000-0000D20C0000}"/>
    <cellStyle name="Millares 35 5 2 2" xfId="3284" xr:uid="{00000000-0005-0000-0000-0000D30C0000}"/>
    <cellStyle name="Millares 35 5 3" xfId="3285" xr:uid="{00000000-0005-0000-0000-0000D40C0000}"/>
    <cellStyle name="Millares 35 6" xfId="3286" xr:uid="{00000000-0005-0000-0000-0000D50C0000}"/>
    <cellStyle name="Millares 35 6 2" xfId="3287" xr:uid="{00000000-0005-0000-0000-0000D60C0000}"/>
    <cellStyle name="Millares 35 6 2 2" xfId="3288" xr:uid="{00000000-0005-0000-0000-0000D70C0000}"/>
    <cellStyle name="Millares 35 6 3" xfId="3289" xr:uid="{00000000-0005-0000-0000-0000D80C0000}"/>
    <cellStyle name="Millares 35 7" xfId="3290" xr:uid="{00000000-0005-0000-0000-0000D90C0000}"/>
    <cellStyle name="Millares 35 7 2" xfId="3291" xr:uid="{00000000-0005-0000-0000-0000DA0C0000}"/>
    <cellStyle name="Millares 35 7 2 2" xfId="3292" xr:uid="{00000000-0005-0000-0000-0000DB0C0000}"/>
    <cellStyle name="Millares 35 7 3" xfId="3293" xr:uid="{00000000-0005-0000-0000-0000DC0C0000}"/>
    <cellStyle name="Millares 35 8" xfId="3294" xr:uid="{00000000-0005-0000-0000-0000DD0C0000}"/>
    <cellStyle name="Millares 35 8 2" xfId="3295" xr:uid="{00000000-0005-0000-0000-0000DE0C0000}"/>
    <cellStyle name="Millares 35 8 2 2" xfId="3296" xr:uid="{00000000-0005-0000-0000-0000DF0C0000}"/>
    <cellStyle name="Millares 35 8 3" xfId="3297" xr:uid="{00000000-0005-0000-0000-0000E00C0000}"/>
    <cellStyle name="Millares 35 9" xfId="3298" xr:uid="{00000000-0005-0000-0000-0000E10C0000}"/>
    <cellStyle name="Millares 35 9 2" xfId="3299" xr:uid="{00000000-0005-0000-0000-0000E20C0000}"/>
    <cellStyle name="Millares 35 9 2 2" xfId="3300" xr:uid="{00000000-0005-0000-0000-0000E30C0000}"/>
    <cellStyle name="Millares 35 9 3" xfId="3301" xr:uid="{00000000-0005-0000-0000-0000E40C0000}"/>
    <cellStyle name="Millares 36" xfId="3302" xr:uid="{00000000-0005-0000-0000-0000E50C0000}"/>
    <cellStyle name="Millares 36 10" xfId="3303" xr:uid="{00000000-0005-0000-0000-0000E60C0000}"/>
    <cellStyle name="Millares 36 10 2" xfId="3304" xr:uid="{00000000-0005-0000-0000-0000E70C0000}"/>
    <cellStyle name="Millares 36 10 2 2" xfId="3305" xr:uid="{00000000-0005-0000-0000-0000E80C0000}"/>
    <cellStyle name="Millares 36 10 3" xfId="3306" xr:uid="{00000000-0005-0000-0000-0000E90C0000}"/>
    <cellStyle name="Millares 36 11" xfId="3307" xr:uid="{00000000-0005-0000-0000-0000EA0C0000}"/>
    <cellStyle name="Millares 36 11 2" xfId="3308" xr:uid="{00000000-0005-0000-0000-0000EB0C0000}"/>
    <cellStyle name="Millares 36 11 2 2" xfId="3309" xr:uid="{00000000-0005-0000-0000-0000EC0C0000}"/>
    <cellStyle name="Millares 36 11 3" xfId="3310" xr:uid="{00000000-0005-0000-0000-0000ED0C0000}"/>
    <cellStyle name="Millares 36 12" xfId="3311" xr:uid="{00000000-0005-0000-0000-0000EE0C0000}"/>
    <cellStyle name="Millares 36 12 2" xfId="3312" xr:uid="{00000000-0005-0000-0000-0000EF0C0000}"/>
    <cellStyle name="Millares 36 12 2 2" xfId="3313" xr:uid="{00000000-0005-0000-0000-0000F00C0000}"/>
    <cellStyle name="Millares 36 12 3" xfId="3314" xr:uid="{00000000-0005-0000-0000-0000F10C0000}"/>
    <cellStyle name="Millares 36 13" xfId="3315" xr:uid="{00000000-0005-0000-0000-0000F20C0000}"/>
    <cellStyle name="Millares 36 13 2" xfId="3316" xr:uid="{00000000-0005-0000-0000-0000F30C0000}"/>
    <cellStyle name="Millares 36 14" xfId="3317" xr:uid="{00000000-0005-0000-0000-0000F40C0000}"/>
    <cellStyle name="Millares 36 2" xfId="3318" xr:uid="{00000000-0005-0000-0000-0000F50C0000}"/>
    <cellStyle name="Millares 36 2 2" xfId="3319" xr:uid="{00000000-0005-0000-0000-0000F60C0000}"/>
    <cellStyle name="Millares 36 2 2 2" xfId="3320" xr:uid="{00000000-0005-0000-0000-0000F70C0000}"/>
    <cellStyle name="Millares 36 2 2 2 2" xfId="3321" xr:uid="{00000000-0005-0000-0000-0000F80C0000}"/>
    <cellStyle name="Millares 36 2 2 3" xfId="3322" xr:uid="{00000000-0005-0000-0000-0000F90C0000}"/>
    <cellStyle name="Millares 36 2 3" xfId="3323" xr:uid="{00000000-0005-0000-0000-0000FA0C0000}"/>
    <cellStyle name="Millares 36 2 3 2" xfId="3324" xr:uid="{00000000-0005-0000-0000-0000FB0C0000}"/>
    <cellStyle name="Millares 36 2 4" xfId="3325" xr:uid="{00000000-0005-0000-0000-0000FC0C0000}"/>
    <cellStyle name="Millares 36 3" xfId="3326" xr:uid="{00000000-0005-0000-0000-0000FD0C0000}"/>
    <cellStyle name="Millares 36 3 2" xfId="3327" xr:uid="{00000000-0005-0000-0000-0000FE0C0000}"/>
    <cellStyle name="Millares 36 3 2 2" xfId="3328" xr:uid="{00000000-0005-0000-0000-0000FF0C0000}"/>
    <cellStyle name="Millares 36 3 3" xfId="3329" xr:uid="{00000000-0005-0000-0000-0000000D0000}"/>
    <cellStyle name="Millares 36 4" xfId="3330" xr:uid="{00000000-0005-0000-0000-0000010D0000}"/>
    <cellStyle name="Millares 36 4 2" xfId="3331" xr:uid="{00000000-0005-0000-0000-0000020D0000}"/>
    <cellStyle name="Millares 36 4 2 2" xfId="3332" xr:uid="{00000000-0005-0000-0000-0000030D0000}"/>
    <cellStyle name="Millares 36 4 3" xfId="3333" xr:uid="{00000000-0005-0000-0000-0000040D0000}"/>
    <cellStyle name="Millares 36 5" xfId="3334" xr:uid="{00000000-0005-0000-0000-0000050D0000}"/>
    <cellStyle name="Millares 36 5 2" xfId="3335" xr:uid="{00000000-0005-0000-0000-0000060D0000}"/>
    <cellStyle name="Millares 36 5 2 2" xfId="3336" xr:uid="{00000000-0005-0000-0000-0000070D0000}"/>
    <cellStyle name="Millares 36 5 3" xfId="3337" xr:uid="{00000000-0005-0000-0000-0000080D0000}"/>
    <cellStyle name="Millares 36 6" xfId="3338" xr:uid="{00000000-0005-0000-0000-0000090D0000}"/>
    <cellStyle name="Millares 36 6 2" xfId="3339" xr:uid="{00000000-0005-0000-0000-00000A0D0000}"/>
    <cellStyle name="Millares 36 6 2 2" xfId="3340" xr:uid="{00000000-0005-0000-0000-00000B0D0000}"/>
    <cellStyle name="Millares 36 6 3" xfId="3341" xr:uid="{00000000-0005-0000-0000-00000C0D0000}"/>
    <cellStyle name="Millares 36 7" xfId="3342" xr:uid="{00000000-0005-0000-0000-00000D0D0000}"/>
    <cellStyle name="Millares 36 7 2" xfId="3343" xr:uid="{00000000-0005-0000-0000-00000E0D0000}"/>
    <cellStyle name="Millares 36 7 2 2" xfId="3344" xr:uid="{00000000-0005-0000-0000-00000F0D0000}"/>
    <cellStyle name="Millares 36 7 3" xfId="3345" xr:uid="{00000000-0005-0000-0000-0000100D0000}"/>
    <cellStyle name="Millares 36 8" xfId="3346" xr:uid="{00000000-0005-0000-0000-0000110D0000}"/>
    <cellStyle name="Millares 36 8 2" xfId="3347" xr:uid="{00000000-0005-0000-0000-0000120D0000}"/>
    <cellStyle name="Millares 36 8 2 2" xfId="3348" xr:uid="{00000000-0005-0000-0000-0000130D0000}"/>
    <cellStyle name="Millares 36 8 3" xfId="3349" xr:uid="{00000000-0005-0000-0000-0000140D0000}"/>
    <cellStyle name="Millares 36 9" xfId="3350" xr:uid="{00000000-0005-0000-0000-0000150D0000}"/>
    <cellStyle name="Millares 36 9 2" xfId="3351" xr:uid="{00000000-0005-0000-0000-0000160D0000}"/>
    <cellStyle name="Millares 36 9 2 2" xfId="3352" xr:uid="{00000000-0005-0000-0000-0000170D0000}"/>
    <cellStyle name="Millares 36 9 3" xfId="3353" xr:uid="{00000000-0005-0000-0000-0000180D0000}"/>
    <cellStyle name="Millares 37" xfId="3354" xr:uid="{00000000-0005-0000-0000-0000190D0000}"/>
    <cellStyle name="Millares 37 10" xfId="3355" xr:uid="{00000000-0005-0000-0000-00001A0D0000}"/>
    <cellStyle name="Millares 37 10 2" xfId="3356" xr:uid="{00000000-0005-0000-0000-00001B0D0000}"/>
    <cellStyle name="Millares 37 10 2 2" xfId="3357" xr:uid="{00000000-0005-0000-0000-00001C0D0000}"/>
    <cellStyle name="Millares 37 10 3" xfId="3358" xr:uid="{00000000-0005-0000-0000-00001D0D0000}"/>
    <cellStyle name="Millares 37 11" xfId="3359" xr:uid="{00000000-0005-0000-0000-00001E0D0000}"/>
    <cellStyle name="Millares 37 11 2" xfId="3360" xr:uid="{00000000-0005-0000-0000-00001F0D0000}"/>
    <cellStyle name="Millares 37 11 2 2" xfId="3361" xr:uid="{00000000-0005-0000-0000-0000200D0000}"/>
    <cellStyle name="Millares 37 11 3" xfId="3362" xr:uid="{00000000-0005-0000-0000-0000210D0000}"/>
    <cellStyle name="Millares 37 12" xfId="3363" xr:uid="{00000000-0005-0000-0000-0000220D0000}"/>
    <cellStyle name="Millares 37 12 2" xfId="3364" xr:uid="{00000000-0005-0000-0000-0000230D0000}"/>
    <cellStyle name="Millares 37 12 2 2" xfId="3365" xr:uid="{00000000-0005-0000-0000-0000240D0000}"/>
    <cellStyle name="Millares 37 12 3" xfId="3366" xr:uid="{00000000-0005-0000-0000-0000250D0000}"/>
    <cellStyle name="Millares 37 13" xfId="3367" xr:uid="{00000000-0005-0000-0000-0000260D0000}"/>
    <cellStyle name="Millares 37 13 2" xfId="3368" xr:uid="{00000000-0005-0000-0000-0000270D0000}"/>
    <cellStyle name="Millares 37 14" xfId="3369" xr:uid="{00000000-0005-0000-0000-0000280D0000}"/>
    <cellStyle name="Millares 37 2" xfId="3370" xr:uid="{00000000-0005-0000-0000-0000290D0000}"/>
    <cellStyle name="Millares 37 2 2" xfId="3371" xr:uid="{00000000-0005-0000-0000-00002A0D0000}"/>
    <cellStyle name="Millares 37 2 2 2" xfId="3372" xr:uid="{00000000-0005-0000-0000-00002B0D0000}"/>
    <cellStyle name="Millares 37 2 2 2 2" xfId="3373" xr:uid="{00000000-0005-0000-0000-00002C0D0000}"/>
    <cellStyle name="Millares 37 2 2 3" xfId="3374" xr:uid="{00000000-0005-0000-0000-00002D0D0000}"/>
    <cellStyle name="Millares 37 2 3" xfId="3375" xr:uid="{00000000-0005-0000-0000-00002E0D0000}"/>
    <cellStyle name="Millares 37 2 3 2" xfId="3376" xr:uid="{00000000-0005-0000-0000-00002F0D0000}"/>
    <cellStyle name="Millares 37 2 4" xfId="3377" xr:uid="{00000000-0005-0000-0000-0000300D0000}"/>
    <cellStyle name="Millares 37 3" xfId="3378" xr:uid="{00000000-0005-0000-0000-0000310D0000}"/>
    <cellStyle name="Millares 37 3 2" xfId="3379" xr:uid="{00000000-0005-0000-0000-0000320D0000}"/>
    <cellStyle name="Millares 37 3 2 2" xfId="3380" xr:uid="{00000000-0005-0000-0000-0000330D0000}"/>
    <cellStyle name="Millares 37 3 3" xfId="3381" xr:uid="{00000000-0005-0000-0000-0000340D0000}"/>
    <cellStyle name="Millares 37 4" xfId="3382" xr:uid="{00000000-0005-0000-0000-0000350D0000}"/>
    <cellStyle name="Millares 37 4 2" xfId="3383" xr:uid="{00000000-0005-0000-0000-0000360D0000}"/>
    <cellStyle name="Millares 37 4 2 2" xfId="3384" xr:uid="{00000000-0005-0000-0000-0000370D0000}"/>
    <cellStyle name="Millares 37 4 3" xfId="3385" xr:uid="{00000000-0005-0000-0000-0000380D0000}"/>
    <cellStyle name="Millares 37 5" xfId="3386" xr:uid="{00000000-0005-0000-0000-0000390D0000}"/>
    <cellStyle name="Millares 37 5 2" xfId="3387" xr:uid="{00000000-0005-0000-0000-00003A0D0000}"/>
    <cellStyle name="Millares 37 5 2 2" xfId="3388" xr:uid="{00000000-0005-0000-0000-00003B0D0000}"/>
    <cellStyle name="Millares 37 5 3" xfId="3389" xr:uid="{00000000-0005-0000-0000-00003C0D0000}"/>
    <cellStyle name="Millares 37 6" xfId="3390" xr:uid="{00000000-0005-0000-0000-00003D0D0000}"/>
    <cellStyle name="Millares 37 6 2" xfId="3391" xr:uid="{00000000-0005-0000-0000-00003E0D0000}"/>
    <cellStyle name="Millares 37 6 2 2" xfId="3392" xr:uid="{00000000-0005-0000-0000-00003F0D0000}"/>
    <cellStyle name="Millares 37 6 3" xfId="3393" xr:uid="{00000000-0005-0000-0000-0000400D0000}"/>
    <cellStyle name="Millares 37 7" xfId="3394" xr:uid="{00000000-0005-0000-0000-0000410D0000}"/>
    <cellStyle name="Millares 37 7 2" xfId="3395" xr:uid="{00000000-0005-0000-0000-0000420D0000}"/>
    <cellStyle name="Millares 37 7 2 2" xfId="3396" xr:uid="{00000000-0005-0000-0000-0000430D0000}"/>
    <cellStyle name="Millares 37 7 3" xfId="3397" xr:uid="{00000000-0005-0000-0000-0000440D0000}"/>
    <cellStyle name="Millares 37 8" xfId="3398" xr:uid="{00000000-0005-0000-0000-0000450D0000}"/>
    <cellStyle name="Millares 37 8 2" xfId="3399" xr:uid="{00000000-0005-0000-0000-0000460D0000}"/>
    <cellStyle name="Millares 37 8 2 2" xfId="3400" xr:uid="{00000000-0005-0000-0000-0000470D0000}"/>
    <cellStyle name="Millares 37 8 3" xfId="3401" xr:uid="{00000000-0005-0000-0000-0000480D0000}"/>
    <cellStyle name="Millares 37 9" xfId="3402" xr:uid="{00000000-0005-0000-0000-0000490D0000}"/>
    <cellStyle name="Millares 37 9 2" xfId="3403" xr:uid="{00000000-0005-0000-0000-00004A0D0000}"/>
    <cellStyle name="Millares 37 9 2 2" xfId="3404" xr:uid="{00000000-0005-0000-0000-00004B0D0000}"/>
    <cellStyle name="Millares 37 9 3" xfId="3405" xr:uid="{00000000-0005-0000-0000-00004C0D0000}"/>
    <cellStyle name="Millares 38" xfId="3406" xr:uid="{00000000-0005-0000-0000-00004D0D0000}"/>
    <cellStyle name="Millares 38 10" xfId="3407" xr:uid="{00000000-0005-0000-0000-00004E0D0000}"/>
    <cellStyle name="Millares 38 10 2" xfId="3408" xr:uid="{00000000-0005-0000-0000-00004F0D0000}"/>
    <cellStyle name="Millares 38 10 2 2" xfId="3409" xr:uid="{00000000-0005-0000-0000-0000500D0000}"/>
    <cellStyle name="Millares 38 10 3" xfId="3410" xr:uid="{00000000-0005-0000-0000-0000510D0000}"/>
    <cellStyle name="Millares 38 11" xfId="3411" xr:uid="{00000000-0005-0000-0000-0000520D0000}"/>
    <cellStyle name="Millares 38 11 2" xfId="3412" xr:uid="{00000000-0005-0000-0000-0000530D0000}"/>
    <cellStyle name="Millares 38 11 2 2" xfId="3413" xr:uid="{00000000-0005-0000-0000-0000540D0000}"/>
    <cellStyle name="Millares 38 11 3" xfId="3414" xr:uid="{00000000-0005-0000-0000-0000550D0000}"/>
    <cellStyle name="Millares 38 12" xfId="3415" xr:uid="{00000000-0005-0000-0000-0000560D0000}"/>
    <cellStyle name="Millares 38 12 2" xfId="3416" xr:uid="{00000000-0005-0000-0000-0000570D0000}"/>
    <cellStyle name="Millares 38 12 2 2" xfId="3417" xr:uid="{00000000-0005-0000-0000-0000580D0000}"/>
    <cellStyle name="Millares 38 12 3" xfId="3418" xr:uid="{00000000-0005-0000-0000-0000590D0000}"/>
    <cellStyle name="Millares 38 13" xfId="3419" xr:uid="{00000000-0005-0000-0000-00005A0D0000}"/>
    <cellStyle name="Millares 38 13 2" xfId="3420" xr:uid="{00000000-0005-0000-0000-00005B0D0000}"/>
    <cellStyle name="Millares 38 14" xfId="3421" xr:uid="{00000000-0005-0000-0000-00005C0D0000}"/>
    <cellStyle name="Millares 38 2" xfId="3422" xr:uid="{00000000-0005-0000-0000-00005D0D0000}"/>
    <cellStyle name="Millares 38 2 2" xfId="3423" xr:uid="{00000000-0005-0000-0000-00005E0D0000}"/>
    <cellStyle name="Millares 38 2 2 2" xfId="3424" xr:uid="{00000000-0005-0000-0000-00005F0D0000}"/>
    <cellStyle name="Millares 38 2 2 2 2" xfId="3425" xr:uid="{00000000-0005-0000-0000-0000600D0000}"/>
    <cellStyle name="Millares 38 2 2 3" xfId="3426" xr:uid="{00000000-0005-0000-0000-0000610D0000}"/>
    <cellStyle name="Millares 38 2 3" xfId="3427" xr:uid="{00000000-0005-0000-0000-0000620D0000}"/>
    <cellStyle name="Millares 38 2 3 2" xfId="3428" xr:uid="{00000000-0005-0000-0000-0000630D0000}"/>
    <cellStyle name="Millares 38 2 4" xfId="3429" xr:uid="{00000000-0005-0000-0000-0000640D0000}"/>
    <cellStyle name="Millares 38 3" xfId="3430" xr:uid="{00000000-0005-0000-0000-0000650D0000}"/>
    <cellStyle name="Millares 38 3 2" xfId="3431" xr:uid="{00000000-0005-0000-0000-0000660D0000}"/>
    <cellStyle name="Millares 38 3 2 2" xfId="3432" xr:uid="{00000000-0005-0000-0000-0000670D0000}"/>
    <cellStyle name="Millares 38 3 3" xfId="3433" xr:uid="{00000000-0005-0000-0000-0000680D0000}"/>
    <cellStyle name="Millares 38 4" xfId="3434" xr:uid="{00000000-0005-0000-0000-0000690D0000}"/>
    <cellStyle name="Millares 38 4 2" xfId="3435" xr:uid="{00000000-0005-0000-0000-00006A0D0000}"/>
    <cellStyle name="Millares 38 4 2 2" xfId="3436" xr:uid="{00000000-0005-0000-0000-00006B0D0000}"/>
    <cellStyle name="Millares 38 4 3" xfId="3437" xr:uid="{00000000-0005-0000-0000-00006C0D0000}"/>
    <cellStyle name="Millares 38 5" xfId="3438" xr:uid="{00000000-0005-0000-0000-00006D0D0000}"/>
    <cellStyle name="Millares 38 5 2" xfId="3439" xr:uid="{00000000-0005-0000-0000-00006E0D0000}"/>
    <cellStyle name="Millares 38 5 2 2" xfId="3440" xr:uid="{00000000-0005-0000-0000-00006F0D0000}"/>
    <cellStyle name="Millares 38 5 3" xfId="3441" xr:uid="{00000000-0005-0000-0000-0000700D0000}"/>
    <cellStyle name="Millares 38 6" xfId="3442" xr:uid="{00000000-0005-0000-0000-0000710D0000}"/>
    <cellStyle name="Millares 38 6 2" xfId="3443" xr:uid="{00000000-0005-0000-0000-0000720D0000}"/>
    <cellStyle name="Millares 38 6 2 2" xfId="3444" xr:uid="{00000000-0005-0000-0000-0000730D0000}"/>
    <cellStyle name="Millares 38 6 3" xfId="3445" xr:uid="{00000000-0005-0000-0000-0000740D0000}"/>
    <cellStyle name="Millares 38 7" xfId="3446" xr:uid="{00000000-0005-0000-0000-0000750D0000}"/>
    <cellStyle name="Millares 38 7 2" xfId="3447" xr:uid="{00000000-0005-0000-0000-0000760D0000}"/>
    <cellStyle name="Millares 38 7 2 2" xfId="3448" xr:uid="{00000000-0005-0000-0000-0000770D0000}"/>
    <cellStyle name="Millares 38 7 3" xfId="3449" xr:uid="{00000000-0005-0000-0000-0000780D0000}"/>
    <cellStyle name="Millares 38 8" xfId="3450" xr:uid="{00000000-0005-0000-0000-0000790D0000}"/>
    <cellStyle name="Millares 38 8 2" xfId="3451" xr:uid="{00000000-0005-0000-0000-00007A0D0000}"/>
    <cellStyle name="Millares 38 8 2 2" xfId="3452" xr:uid="{00000000-0005-0000-0000-00007B0D0000}"/>
    <cellStyle name="Millares 38 8 3" xfId="3453" xr:uid="{00000000-0005-0000-0000-00007C0D0000}"/>
    <cellStyle name="Millares 38 9" xfId="3454" xr:uid="{00000000-0005-0000-0000-00007D0D0000}"/>
    <cellStyle name="Millares 38 9 2" xfId="3455" xr:uid="{00000000-0005-0000-0000-00007E0D0000}"/>
    <cellStyle name="Millares 38 9 2 2" xfId="3456" xr:uid="{00000000-0005-0000-0000-00007F0D0000}"/>
    <cellStyle name="Millares 38 9 3" xfId="3457" xr:uid="{00000000-0005-0000-0000-0000800D0000}"/>
    <cellStyle name="Millares 39" xfId="3458" xr:uid="{00000000-0005-0000-0000-0000810D0000}"/>
    <cellStyle name="Millares 39 10" xfId="3459" xr:uid="{00000000-0005-0000-0000-0000820D0000}"/>
    <cellStyle name="Millares 39 10 2" xfId="3460" xr:uid="{00000000-0005-0000-0000-0000830D0000}"/>
    <cellStyle name="Millares 39 10 2 2" xfId="3461" xr:uid="{00000000-0005-0000-0000-0000840D0000}"/>
    <cellStyle name="Millares 39 10 3" xfId="3462" xr:uid="{00000000-0005-0000-0000-0000850D0000}"/>
    <cellStyle name="Millares 39 11" xfId="3463" xr:uid="{00000000-0005-0000-0000-0000860D0000}"/>
    <cellStyle name="Millares 39 11 2" xfId="3464" xr:uid="{00000000-0005-0000-0000-0000870D0000}"/>
    <cellStyle name="Millares 39 11 2 2" xfId="3465" xr:uid="{00000000-0005-0000-0000-0000880D0000}"/>
    <cellStyle name="Millares 39 11 3" xfId="3466" xr:uid="{00000000-0005-0000-0000-0000890D0000}"/>
    <cellStyle name="Millares 39 12" xfId="3467" xr:uid="{00000000-0005-0000-0000-00008A0D0000}"/>
    <cellStyle name="Millares 39 12 2" xfId="3468" xr:uid="{00000000-0005-0000-0000-00008B0D0000}"/>
    <cellStyle name="Millares 39 12 2 2" xfId="3469" xr:uid="{00000000-0005-0000-0000-00008C0D0000}"/>
    <cellStyle name="Millares 39 12 3" xfId="3470" xr:uid="{00000000-0005-0000-0000-00008D0D0000}"/>
    <cellStyle name="Millares 39 13" xfId="3471" xr:uid="{00000000-0005-0000-0000-00008E0D0000}"/>
    <cellStyle name="Millares 39 13 2" xfId="3472" xr:uid="{00000000-0005-0000-0000-00008F0D0000}"/>
    <cellStyle name="Millares 39 14" xfId="3473" xr:uid="{00000000-0005-0000-0000-0000900D0000}"/>
    <cellStyle name="Millares 39 2" xfId="3474" xr:uid="{00000000-0005-0000-0000-0000910D0000}"/>
    <cellStyle name="Millares 39 2 2" xfId="3475" xr:uid="{00000000-0005-0000-0000-0000920D0000}"/>
    <cellStyle name="Millares 39 2 2 2" xfId="3476" xr:uid="{00000000-0005-0000-0000-0000930D0000}"/>
    <cellStyle name="Millares 39 2 2 2 2" xfId="3477" xr:uid="{00000000-0005-0000-0000-0000940D0000}"/>
    <cellStyle name="Millares 39 2 2 3" xfId="3478" xr:uid="{00000000-0005-0000-0000-0000950D0000}"/>
    <cellStyle name="Millares 39 2 3" xfId="3479" xr:uid="{00000000-0005-0000-0000-0000960D0000}"/>
    <cellStyle name="Millares 39 2 3 2" xfId="3480" xr:uid="{00000000-0005-0000-0000-0000970D0000}"/>
    <cellStyle name="Millares 39 2 4" xfId="3481" xr:uid="{00000000-0005-0000-0000-0000980D0000}"/>
    <cellStyle name="Millares 39 3" xfId="3482" xr:uid="{00000000-0005-0000-0000-0000990D0000}"/>
    <cellStyle name="Millares 39 3 2" xfId="3483" xr:uid="{00000000-0005-0000-0000-00009A0D0000}"/>
    <cellStyle name="Millares 39 3 2 2" xfId="3484" xr:uid="{00000000-0005-0000-0000-00009B0D0000}"/>
    <cellStyle name="Millares 39 3 3" xfId="3485" xr:uid="{00000000-0005-0000-0000-00009C0D0000}"/>
    <cellStyle name="Millares 39 4" xfId="3486" xr:uid="{00000000-0005-0000-0000-00009D0D0000}"/>
    <cellStyle name="Millares 39 4 2" xfId="3487" xr:uid="{00000000-0005-0000-0000-00009E0D0000}"/>
    <cellStyle name="Millares 39 4 2 2" xfId="3488" xr:uid="{00000000-0005-0000-0000-00009F0D0000}"/>
    <cellStyle name="Millares 39 4 3" xfId="3489" xr:uid="{00000000-0005-0000-0000-0000A00D0000}"/>
    <cellStyle name="Millares 39 5" xfId="3490" xr:uid="{00000000-0005-0000-0000-0000A10D0000}"/>
    <cellStyle name="Millares 39 5 2" xfId="3491" xr:uid="{00000000-0005-0000-0000-0000A20D0000}"/>
    <cellStyle name="Millares 39 5 2 2" xfId="3492" xr:uid="{00000000-0005-0000-0000-0000A30D0000}"/>
    <cellStyle name="Millares 39 5 3" xfId="3493" xr:uid="{00000000-0005-0000-0000-0000A40D0000}"/>
    <cellStyle name="Millares 39 6" xfId="3494" xr:uid="{00000000-0005-0000-0000-0000A50D0000}"/>
    <cellStyle name="Millares 39 6 2" xfId="3495" xr:uid="{00000000-0005-0000-0000-0000A60D0000}"/>
    <cellStyle name="Millares 39 6 2 2" xfId="3496" xr:uid="{00000000-0005-0000-0000-0000A70D0000}"/>
    <cellStyle name="Millares 39 6 3" xfId="3497" xr:uid="{00000000-0005-0000-0000-0000A80D0000}"/>
    <cellStyle name="Millares 39 7" xfId="3498" xr:uid="{00000000-0005-0000-0000-0000A90D0000}"/>
    <cellStyle name="Millares 39 7 2" xfId="3499" xr:uid="{00000000-0005-0000-0000-0000AA0D0000}"/>
    <cellStyle name="Millares 39 7 2 2" xfId="3500" xr:uid="{00000000-0005-0000-0000-0000AB0D0000}"/>
    <cellStyle name="Millares 39 7 3" xfId="3501" xr:uid="{00000000-0005-0000-0000-0000AC0D0000}"/>
    <cellStyle name="Millares 39 8" xfId="3502" xr:uid="{00000000-0005-0000-0000-0000AD0D0000}"/>
    <cellStyle name="Millares 39 8 2" xfId="3503" xr:uid="{00000000-0005-0000-0000-0000AE0D0000}"/>
    <cellStyle name="Millares 39 8 2 2" xfId="3504" xr:uid="{00000000-0005-0000-0000-0000AF0D0000}"/>
    <cellStyle name="Millares 39 8 3" xfId="3505" xr:uid="{00000000-0005-0000-0000-0000B00D0000}"/>
    <cellStyle name="Millares 39 9" xfId="3506" xr:uid="{00000000-0005-0000-0000-0000B10D0000}"/>
    <cellStyle name="Millares 39 9 2" xfId="3507" xr:uid="{00000000-0005-0000-0000-0000B20D0000}"/>
    <cellStyle name="Millares 39 9 2 2" xfId="3508" xr:uid="{00000000-0005-0000-0000-0000B30D0000}"/>
    <cellStyle name="Millares 39 9 3" xfId="3509" xr:uid="{00000000-0005-0000-0000-0000B40D0000}"/>
    <cellStyle name="Millares 4" xfId="3510" xr:uid="{00000000-0005-0000-0000-0000B50D0000}"/>
    <cellStyle name="Millares 4 10" xfId="3511" xr:uid="{00000000-0005-0000-0000-0000B60D0000}"/>
    <cellStyle name="Millares 4 10 2" xfId="3512" xr:uid="{00000000-0005-0000-0000-0000B70D0000}"/>
    <cellStyle name="Millares 4 10 2 2" xfId="3513" xr:uid="{00000000-0005-0000-0000-0000B80D0000}"/>
    <cellStyle name="Millares 4 10 3" xfId="3514" xr:uid="{00000000-0005-0000-0000-0000B90D0000}"/>
    <cellStyle name="Millares 4 11" xfId="3515" xr:uid="{00000000-0005-0000-0000-0000BA0D0000}"/>
    <cellStyle name="Millares 4 11 2" xfId="3516" xr:uid="{00000000-0005-0000-0000-0000BB0D0000}"/>
    <cellStyle name="Millares 4 11 2 2" xfId="3517" xr:uid="{00000000-0005-0000-0000-0000BC0D0000}"/>
    <cellStyle name="Millares 4 11 3" xfId="3518" xr:uid="{00000000-0005-0000-0000-0000BD0D0000}"/>
    <cellStyle name="Millares 4 12" xfId="3519" xr:uid="{00000000-0005-0000-0000-0000BE0D0000}"/>
    <cellStyle name="Millares 4 12 2" xfId="3520" xr:uid="{00000000-0005-0000-0000-0000BF0D0000}"/>
    <cellStyle name="Millares 4 12 2 2" xfId="3521" xr:uid="{00000000-0005-0000-0000-0000C00D0000}"/>
    <cellStyle name="Millares 4 12 3" xfId="3522" xr:uid="{00000000-0005-0000-0000-0000C10D0000}"/>
    <cellStyle name="Millares 4 13" xfId="3523" xr:uid="{00000000-0005-0000-0000-0000C20D0000}"/>
    <cellStyle name="Millares 4 13 2" xfId="3524" xr:uid="{00000000-0005-0000-0000-0000C30D0000}"/>
    <cellStyle name="Millares 4 13 2 2" xfId="3525" xr:uid="{00000000-0005-0000-0000-0000C40D0000}"/>
    <cellStyle name="Millares 4 13 3" xfId="3526" xr:uid="{00000000-0005-0000-0000-0000C50D0000}"/>
    <cellStyle name="Millares 4 14" xfId="3527" xr:uid="{00000000-0005-0000-0000-0000C60D0000}"/>
    <cellStyle name="Millares 4 14 2" xfId="3528" xr:uid="{00000000-0005-0000-0000-0000C70D0000}"/>
    <cellStyle name="Millares 4 15" xfId="3529" xr:uid="{00000000-0005-0000-0000-0000C80D0000}"/>
    <cellStyle name="Millares 4 16" xfId="3530" xr:uid="{00000000-0005-0000-0000-0000C90D0000}"/>
    <cellStyle name="Millares 4 2" xfId="3531" xr:uid="{00000000-0005-0000-0000-0000CA0D0000}"/>
    <cellStyle name="Millares 4 2 2" xfId="3532" xr:uid="{00000000-0005-0000-0000-0000CB0D0000}"/>
    <cellStyle name="Millares 4 2 2 2" xfId="3533" xr:uid="{00000000-0005-0000-0000-0000CC0D0000}"/>
    <cellStyle name="Millares 4 2 2 2 2" xfId="3534" xr:uid="{00000000-0005-0000-0000-0000CD0D0000}"/>
    <cellStyle name="Millares 4 2 2 3" xfId="3535" xr:uid="{00000000-0005-0000-0000-0000CE0D0000}"/>
    <cellStyle name="Millares 4 2 3" xfId="3536" xr:uid="{00000000-0005-0000-0000-0000CF0D0000}"/>
    <cellStyle name="Millares 4 2 3 2" xfId="3537" xr:uid="{00000000-0005-0000-0000-0000D00D0000}"/>
    <cellStyle name="Millares 4 2 4" xfId="3538" xr:uid="{00000000-0005-0000-0000-0000D10D0000}"/>
    <cellStyle name="Millares 4 3" xfId="3539" xr:uid="{00000000-0005-0000-0000-0000D20D0000}"/>
    <cellStyle name="Millares 4 3 2" xfId="3540" xr:uid="{00000000-0005-0000-0000-0000D30D0000}"/>
    <cellStyle name="Millares 4 3 2 2" xfId="3541" xr:uid="{00000000-0005-0000-0000-0000D40D0000}"/>
    <cellStyle name="Millares 4 3 2 2 2" xfId="3542" xr:uid="{00000000-0005-0000-0000-0000D50D0000}"/>
    <cellStyle name="Millares 4 3 2 3" xfId="3543" xr:uid="{00000000-0005-0000-0000-0000D60D0000}"/>
    <cellStyle name="Millares 4 3 3" xfId="3544" xr:uid="{00000000-0005-0000-0000-0000D70D0000}"/>
    <cellStyle name="Millares 4 3 3 2" xfId="3545" xr:uid="{00000000-0005-0000-0000-0000D80D0000}"/>
    <cellStyle name="Millares 4 3 4" xfId="3546" xr:uid="{00000000-0005-0000-0000-0000D90D0000}"/>
    <cellStyle name="Millares 4 4" xfId="3547" xr:uid="{00000000-0005-0000-0000-0000DA0D0000}"/>
    <cellStyle name="Millares 4 4 2" xfId="3548" xr:uid="{00000000-0005-0000-0000-0000DB0D0000}"/>
    <cellStyle name="Millares 4 4 2 2" xfId="3549" xr:uid="{00000000-0005-0000-0000-0000DC0D0000}"/>
    <cellStyle name="Millares 4 4 3" xfId="3550" xr:uid="{00000000-0005-0000-0000-0000DD0D0000}"/>
    <cellStyle name="Millares 4 5" xfId="3551" xr:uid="{00000000-0005-0000-0000-0000DE0D0000}"/>
    <cellStyle name="Millares 4 5 2" xfId="3552" xr:uid="{00000000-0005-0000-0000-0000DF0D0000}"/>
    <cellStyle name="Millares 4 5 2 2" xfId="3553" xr:uid="{00000000-0005-0000-0000-0000E00D0000}"/>
    <cellStyle name="Millares 4 5 3" xfId="3554" xr:uid="{00000000-0005-0000-0000-0000E10D0000}"/>
    <cellStyle name="Millares 4 6" xfId="3555" xr:uid="{00000000-0005-0000-0000-0000E20D0000}"/>
    <cellStyle name="Millares 4 6 2" xfId="3556" xr:uid="{00000000-0005-0000-0000-0000E30D0000}"/>
    <cellStyle name="Millares 4 6 2 2" xfId="3557" xr:uid="{00000000-0005-0000-0000-0000E40D0000}"/>
    <cellStyle name="Millares 4 6 3" xfId="3558" xr:uid="{00000000-0005-0000-0000-0000E50D0000}"/>
    <cellStyle name="Millares 4 7" xfId="3559" xr:uid="{00000000-0005-0000-0000-0000E60D0000}"/>
    <cellStyle name="Millares 4 7 2" xfId="3560" xr:uid="{00000000-0005-0000-0000-0000E70D0000}"/>
    <cellStyle name="Millares 4 7 2 2" xfId="3561" xr:uid="{00000000-0005-0000-0000-0000E80D0000}"/>
    <cellStyle name="Millares 4 7 3" xfId="3562" xr:uid="{00000000-0005-0000-0000-0000E90D0000}"/>
    <cellStyle name="Millares 4 8" xfId="3563" xr:uid="{00000000-0005-0000-0000-0000EA0D0000}"/>
    <cellStyle name="Millares 4 8 2" xfId="3564" xr:uid="{00000000-0005-0000-0000-0000EB0D0000}"/>
    <cellStyle name="Millares 4 8 2 2" xfId="3565" xr:uid="{00000000-0005-0000-0000-0000EC0D0000}"/>
    <cellStyle name="Millares 4 8 3" xfId="3566" xr:uid="{00000000-0005-0000-0000-0000ED0D0000}"/>
    <cellStyle name="Millares 4 9" xfId="3567" xr:uid="{00000000-0005-0000-0000-0000EE0D0000}"/>
    <cellStyle name="Millares 4 9 2" xfId="3568" xr:uid="{00000000-0005-0000-0000-0000EF0D0000}"/>
    <cellStyle name="Millares 4 9 2 2" xfId="3569" xr:uid="{00000000-0005-0000-0000-0000F00D0000}"/>
    <cellStyle name="Millares 4 9 3" xfId="3570" xr:uid="{00000000-0005-0000-0000-0000F10D0000}"/>
    <cellStyle name="Millares 4_29-030-GESTION RIESGO" xfId="3571" xr:uid="{00000000-0005-0000-0000-0000F20D0000}"/>
    <cellStyle name="Millares 40" xfId="3572" xr:uid="{00000000-0005-0000-0000-0000F30D0000}"/>
    <cellStyle name="Millares 40 10" xfId="3573" xr:uid="{00000000-0005-0000-0000-0000F40D0000}"/>
    <cellStyle name="Millares 40 10 2" xfId="3574" xr:uid="{00000000-0005-0000-0000-0000F50D0000}"/>
    <cellStyle name="Millares 40 10 2 2" xfId="3575" xr:uid="{00000000-0005-0000-0000-0000F60D0000}"/>
    <cellStyle name="Millares 40 10 3" xfId="3576" xr:uid="{00000000-0005-0000-0000-0000F70D0000}"/>
    <cellStyle name="Millares 40 11" xfId="3577" xr:uid="{00000000-0005-0000-0000-0000F80D0000}"/>
    <cellStyle name="Millares 40 11 2" xfId="3578" xr:uid="{00000000-0005-0000-0000-0000F90D0000}"/>
    <cellStyle name="Millares 40 11 2 2" xfId="3579" xr:uid="{00000000-0005-0000-0000-0000FA0D0000}"/>
    <cellStyle name="Millares 40 11 3" xfId="3580" xr:uid="{00000000-0005-0000-0000-0000FB0D0000}"/>
    <cellStyle name="Millares 40 12" xfId="3581" xr:uid="{00000000-0005-0000-0000-0000FC0D0000}"/>
    <cellStyle name="Millares 40 12 2" xfId="3582" xr:uid="{00000000-0005-0000-0000-0000FD0D0000}"/>
    <cellStyle name="Millares 40 12 2 2" xfId="3583" xr:uid="{00000000-0005-0000-0000-0000FE0D0000}"/>
    <cellStyle name="Millares 40 12 3" xfId="3584" xr:uid="{00000000-0005-0000-0000-0000FF0D0000}"/>
    <cellStyle name="Millares 40 13" xfId="3585" xr:uid="{00000000-0005-0000-0000-0000000E0000}"/>
    <cellStyle name="Millares 40 13 2" xfId="3586" xr:uid="{00000000-0005-0000-0000-0000010E0000}"/>
    <cellStyle name="Millares 40 14" xfId="3587" xr:uid="{00000000-0005-0000-0000-0000020E0000}"/>
    <cellStyle name="Millares 40 2" xfId="3588" xr:uid="{00000000-0005-0000-0000-0000030E0000}"/>
    <cellStyle name="Millares 40 2 2" xfId="3589" xr:uid="{00000000-0005-0000-0000-0000040E0000}"/>
    <cellStyle name="Millares 40 2 2 2" xfId="3590" xr:uid="{00000000-0005-0000-0000-0000050E0000}"/>
    <cellStyle name="Millares 40 2 2 2 2" xfId="3591" xr:uid="{00000000-0005-0000-0000-0000060E0000}"/>
    <cellStyle name="Millares 40 2 2 3" xfId="3592" xr:uid="{00000000-0005-0000-0000-0000070E0000}"/>
    <cellStyle name="Millares 40 2 3" xfId="3593" xr:uid="{00000000-0005-0000-0000-0000080E0000}"/>
    <cellStyle name="Millares 40 2 3 2" xfId="3594" xr:uid="{00000000-0005-0000-0000-0000090E0000}"/>
    <cellStyle name="Millares 40 2 4" xfId="3595" xr:uid="{00000000-0005-0000-0000-00000A0E0000}"/>
    <cellStyle name="Millares 40 3" xfId="3596" xr:uid="{00000000-0005-0000-0000-00000B0E0000}"/>
    <cellStyle name="Millares 40 3 2" xfId="3597" xr:uid="{00000000-0005-0000-0000-00000C0E0000}"/>
    <cellStyle name="Millares 40 3 2 2" xfId="3598" xr:uid="{00000000-0005-0000-0000-00000D0E0000}"/>
    <cellStyle name="Millares 40 3 3" xfId="3599" xr:uid="{00000000-0005-0000-0000-00000E0E0000}"/>
    <cellStyle name="Millares 40 4" xfId="3600" xr:uid="{00000000-0005-0000-0000-00000F0E0000}"/>
    <cellStyle name="Millares 40 4 2" xfId="3601" xr:uid="{00000000-0005-0000-0000-0000100E0000}"/>
    <cellStyle name="Millares 40 4 2 2" xfId="3602" xr:uid="{00000000-0005-0000-0000-0000110E0000}"/>
    <cellStyle name="Millares 40 4 3" xfId="3603" xr:uid="{00000000-0005-0000-0000-0000120E0000}"/>
    <cellStyle name="Millares 40 5" xfId="3604" xr:uid="{00000000-0005-0000-0000-0000130E0000}"/>
    <cellStyle name="Millares 40 5 2" xfId="3605" xr:uid="{00000000-0005-0000-0000-0000140E0000}"/>
    <cellStyle name="Millares 40 5 2 2" xfId="3606" xr:uid="{00000000-0005-0000-0000-0000150E0000}"/>
    <cellStyle name="Millares 40 5 3" xfId="3607" xr:uid="{00000000-0005-0000-0000-0000160E0000}"/>
    <cellStyle name="Millares 40 6" xfId="3608" xr:uid="{00000000-0005-0000-0000-0000170E0000}"/>
    <cellStyle name="Millares 40 6 2" xfId="3609" xr:uid="{00000000-0005-0000-0000-0000180E0000}"/>
    <cellStyle name="Millares 40 6 2 2" xfId="3610" xr:uid="{00000000-0005-0000-0000-0000190E0000}"/>
    <cellStyle name="Millares 40 6 3" xfId="3611" xr:uid="{00000000-0005-0000-0000-00001A0E0000}"/>
    <cellStyle name="Millares 40 7" xfId="3612" xr:uid="{00000000-0005-0000-0000-00001B0E0000}"/>
    <cellStyle name="Millares 40 7 2" xfId="3613" xr:uid="{00000000-0005-0000-0000-00001C0E0000}"/>
    <cellStyle name="Millares 40 7 2 2" xfId="3614" xr:uid="{00000000-0005-0000-0000-00001D0E0000}"/>
    <cellStyle name="Millares 40 7 3" xfId="3615" xr:uid="{00000000-0005-0000-0000-00001E0E0000}"/>
    <cellStyle name="Millares 40 8" xfId="3616" xr:uid="{00000000-0005-0000-0000-00001F0E0000}"/>
    <cellStyle name="Millares 40 8 2" xfId="3617" xr:uid="{00000000-0005-0000-0000-0000200E0000}"/>
    <cellStyle name="Millares 40 8 2 2" xfId="3618" xr:uid="{00000000-0005-0000-0000-0000210E0000}"/>
    <cellStyle name="Millares 40 8 3" xfId="3619" xr:uid="{00000000-0005-0000-0000-0000220E0000}"/>
    <cellStyle name="Millares 40 9" xfId="3620" xr:uid="{00000000-0005-0000-0000-0000230E0000}"/>
    <cellStyle name="Millares 40 9 2" xfId="3621" xr:uid="{00000000-0005-0000-0000-0000240E0000}"/>
    <cellStyle name="Millares 40 9 2 2" xfId="3622" xr:uid="{00000000-0005-0000-0000-0000250E0000}"/>
    <cellStyle name="Millares 40 9 3" xfId="3623" xr:uid="{00000000-0005-0000-0000-0000260E0000}"/>
    <cellStyle name="Millares 41" xfId="3624" xr:uid="{00000000-0005-0000-0000-0000270E0000}"/>
    <cellStyle name="Millares 41 10" xfId="3625" xr:uid="{00000000-0005-0000-0000-0000280E0000}"/>
    <cellStyle name="Millares 41 10 2" xfId="3626" xr:uid="{00000000-0005-0000-0000-0000290E0000}"/>
    <cellStyle name="Millares 41 10 2 2" xfId="3627" xr:uid="{00000000-0005-0000-0000-00002A0E0000}"/>
    <cellStyle name="Millares 41 10 3" xfId="3628" xr:uid="{00000000-0005-0000-0000-00002B0E0000}"/>
    <cellStyle name="Millares 41 11" xfId="3629" xr:uid="{00000000-0005-0000-0000-00002C0E0000}"/>
    <cellStyle name="Millares 41 11 2" xfId="3630" xr:uid="{00000000-0005-0000-0000-00002D0E0000}"/>
    <cellStyle name="Millares 41 11 2 2" xfId="3631" xr:uid="{00000000-0005-0000-0000-00002E0E0000}"/>
    <cellStyle name="Millares 41 11 3" xfId="3632" xr:uid="{00000000-0005-0000-0000-00002F0E0000}"/>
    <cellStyle name="Millares 41 12" xfId="3633" xr:uid="{00000000-0005-0000-0000-0000300E0000}"/>
    <cellStyle name="Millares 41 12 2" xfId="3634" xr:uid="{00000000-0005-0000-0000-0000310E0000}"/>
    <cellStyle name="Millares 41 12 2 2" xfId="3635" xr:uid="{00000000-0005-0000-0000-0000320E0000}"/>
    <cellStyle name="Millares 41 12 3" xfId="3636" xr:uid="{00000000-0005-0000-0000-0000330E0000}"/>
    <cellStyle name="Millares 41 13" xfId="3637" xr:uid="{00000000-0005-0000-0000-0000340E0000}"/>
    <cellStyle name="Millares 41 13 2" xfId="3638" xr:uid="{00000000-0005-0000-0000-0000350E0000}"/>
    <cellStyle name="Millares 41 14" xfId="3639" xr:uid="{00000000-0005-0000-0000-0000360E0000}"/>
    <cellStyle name="Millares 41 2" xfId="3640" xr:uid="{00000000-0005-0000-0000-0000370E0000}"/>
    <cellStyle name="Millares 41 2 2" xfId="3641" xr:uid="{00000000-0005-0000-0000-0000380E0000}"/>
    <cellStyle name="Millares 41 2 2 2" xfId="3642" xr:uid="{00000000-0005-0000-0000-0000390E0000}"/>
    <cellStyle name="Millares 41 2 2 2 2" xfId="3643" xr:uid="{00000000-0005-0000-0000-00003A0E0000}"/>
    <cellStyle name="Millares 41 2 2 3" xfId="3644" xr:uid="{00000000-0005-0000-0000-00003B0E0000}"/>
    <cellStyle name="Millares 41 2 3" xfId="3645" xr:uid="{00000000-0005-0000-0000-00003C0E0000}"/>
    <cellStyle name="Millares 41 2 3 2" xfId="3646" xr:uid="{00000000-0005-0000-0000-00003D0E0000}"/>
    <cellStyle name="Millares 41 2 4" xfId="3647" xr:uid="{00000000-0005-0000-0000-00003E0E0000}"/>
    <cellStyle name="Millares 41 3" xfId="3648" xr:uid="{00000000-0005-0000-0000-00003F0E0000}"/>
    <cellStyle name="Millares 41 3 2" xfId="3649" xr:uid="{00000000-0005-0000-0000-0000400E0000}"/>
    <cellStyle name="Millares 41 3 2 2" xfId="3650" xr:uid="{00000000-0005-0000-0000-0000410E0000}"/>
    <cellStyle name="Millares 41 3 3" xfId="3651" xr:uid="{00000000-0005-0000-0000-0000420E0000}"/>
    <cellStyle name="Millares 41 4" xfId="3652" xr:uid="{00000000-0005-0000-0000-0000430E0000}"/>
    <cellStyle name="Millares 41 4 2" xfId="3653" xr:uid="{00000000-0005-0000-0000-0000440E0000}"/>
    <cellStyle name="Millares 41 4 2 2" xfId="3654" xr:uid="{00000000-0005-0000-0000-0000450E0000}"/>
    <cellStyle name="Millares 41 4 3" xfId="3655" xr:uid="{00000000-0005-0000-0000-0000460E0000}"/>
    <cellStyle name="Millares 41 5" xfId="3656" xr:uid="{00000000-0005-0000-0000-0000470E0000}"/>
    <cellStyle name="Millares 41 5 2" xfId="3657" xr:uid="{00000000-0005-0000-0000-0000480E0000}"/>
    <cellStyle name="Millares 41 5 2 2" xfId="3658" xr:uid="{00000000-0005-0000-0000-0000490E0000}"/>
    <cellStyle name="Millares 41 5 3" xfId="3659" xr:uid="{00000000-0005-0000-0000-00004A0E0000}"/>
    <cellStyle name="Millares 41 6" xfId="3660" xr:uid="{00000000-0005-0000-0000-00004B0E0000}"/>
    <cellStyle name="Millares 41 6 2" xfId="3661" xr:uid="{00000000-0005-0000-0000-00004C0E0000}"/>
    <cellStyle name="Millares 41 6 2 2" xfId="3662" xr:uid="{00000000-0005-0000-0000-00004D0E0000}"/>
    <cellStyle name="Millares 41 6 3" xfId="3663" xr:uid="{00000000-0005-0000-0000-00004E0E0000}"/>
    <cellStyle name="Millares 41 7" xfId="3664" xr:uid="{00000000-0005-0000-0000-00004F0E0000}"/>
    <cellStyle name="Millares 41 7 2" xfId="3665" xr:uid="{00000000-0005-0000-0000-0000500E0000}"/>
    <cellStyle name="Millares 41 7 2 2" xfId="3666" xr:uid="{00000000-0005-0000-0000-0000510E0000}"/>
    <cellStyle name="Millares 41 7 3" xfId="3667" xr:uid="{00000000-0005-0000-0000-0000520E0000}"/>
    <cellStyle name="Millares 41 8" xfId="3668" xr:uid="{00000000-0005-0000-0000-0000530E0000}"/>
    <cellStyle name="Millares 41 8 2" xfId="3669" xr:uid="{00000000-0005-0000-0000-0000540E0000}"/>
    <cellStyle name="Millares 41 8 2 2" xfId="3670" xr:uid="{00000000-0005-0000-0000-0000550E0000}"/>
    <cellStyle name="Millares 41 8 3" xfId="3671" xr:uid="{00000000-0005-0000-0000-0000560E0000}"/>
    <cellStyle name="Millares 41 9" xfId="3672" xr:uid="{00000000-0005-0000-0000-0000570E0000}"/>
    <cellStyle name="Millares 41 9 2" xfId="3673" xr:uid="{00000000-0005-0000-0000-0000580E0000}"/>
    <cellStyle name="Millares 41 9 2 2" xfId="3674" xr:uid="{00000000-0005-0000-0000-0000590E0000}"/>
    <cellStyle name="Millares 41 9 3" xfId="3675" xr:uid="{00000000-0005-0000-0000-00005A0E0000}"/>
    <cellStyle name="Millares 42" xfId="3676" xr:uid="{00000000-0005-0000-0000-00005B0E0000}"/>
    <cellStyle name="Millares 42 10" xfId="3677" xr:uid="{00000000-0005-0000-0000-00005C0E0000}"/>
    <cellStyle name="Millares 42 10 2" xfId="3678" xr:uid="{00000000-0005-0000-0000-00005D0E0000}"/>
    <cellStyle name="Millares 42 10 2 2" xfId="3679" xr:uid="{00000000-0005-0000-0000-00005E0E0000}"/>
    <cellStyle name="Millares 42 10 3" xfId="3680" xr:uid="{00000000-0005-0000-0000-00005F0E0000}"/>
    <cellStyle name="Millares 42 11" xfId="3681" xr:uid="{00000000-0005-0000-0000-0000600E0000}"/>
    <cellStyle name="Millares 42 11 2" xfId="3682" xr:uid="{00000000-0005-0000-0000-0000610E0000}"/>
    <cellStyle name="Millares 42 11 2 2" xfId="3683" xr:uid="{00000000-0005-0000-0000-0000620E0000}"/>
    <cellStyle name="Millares 42 11 3" xfId="3684" xr:uid="{00000000-0005-0000-0000-0000630E0000}"/>
    <cellStyle name="Millares 42 12" xfId="3685" xr:uid="{00000000-0005-0000-0000-0000640E0000}"/>
    <cellStyle name="Millares 42 12 2" xfId="3686" xr:uid="{00000000-0005-0000-0000-0000650E0000}"/>
    <cellStyle name="Millares 42 12 2 2" xfId="3687" xr:uid="{00000000-0005-0000-0000-0000660E0000}"/>
    <cellStyle name="Millares 42 12 3" xfId="3688" xr:uid="{00000000-0005-0000-0000-0000670E0000}"/>
    <cellStyle name="Millares 42 13" xfId="3689" xr:uid="{00000000-0005-0000-0000-0000680E0000}"/>
    <cellStyle name="Millares 42 13 2" xfId="3690" xr:uid="{00000000-0005-0000-0000-0000690E0000}"/>
    <cellStyle name="Millares 42 14" xfId="3691" xr:uid="{00000000-0005-0000-0000-00006A0E0000}"/>
    <cellStyle name="Millares 42 2" xfId="3692" xr:uid="{00000000-0005-0000-0000-00006B0E0000}"/>
    <cellStyle name="Millares 42 2 2" xfId="3693" xr:uid="{00000000-0005-0000-0000-00006C0E0000}"/>
    <cellStyle name="Millares 42 2 2 2" xfId="3694" xr:uid="{00000000-0005-0000-0000-00006D0E0000}"/>
    <cellStyle name="Millares 42 2 2 2 2" xfId="3695" xr:uid="{00000000-0005-0000-0000-00006E0E0000}"/>
    <cellStyle name="Millares 42 2 2 3" xfId="3696" xr:uid="{00000000-0005-0000-0000-00006F0E0000}"/>
    <cellStyle name="Millares 42 2 3" xfId="3697" xr:uid="{00000000-0005-0000-0000-0000700E0000}"/>
    <cellStyle name="Millares 42 2 3 2" xfId="3698" xr:uid="{00000000-0005-0000-0000-0000710E0000}"/>
    <cellStyle name="Millares 42 2 4" xfId="3699" xr:uid="{00000000-0005-0000-0000-0000720E0000}"/>
    <cellStyle name="Millares 42 3" xfId="3700" xr:uid="{00000000-0005-0000-0000-0000730E0000}"/>
    <cellStyle name="Millares 42 3 2" xfId="3701" xr:uid="{00000000-0005-0000-0000-0000740E0000}"/>
    <cellStyle name="Millares 42 3 2 2" xfId="3702" xr:uid="{00000000-0005-0000-0000-0000750E0000}"/>
    <cellStyle name="Millares 42 3 3" xfId="3703" xr:uid="{00000000-0005-0000-0000-0000760E0000}"/>
    <cellStyle name="Millares 42 4" xfId="3704" xr:uid="{00000000-0005-0000-0000-0000770E0000}"/>
    <cellStyle name="Millares 42 4 2" xfId="3705" xr:uid="{00000000-0005-0000-0000-0000780E0000}"/>
    <cellStyle name="Millares 42 4 2 2" xfId="3706" xr:uid="{00000000-0005-0000-0000-0000790E0000}"/>
    <cellStyle name="Millares 42 4 3" xfId="3707" xr:uid="{00000000-0005-0000-0000-00007A0E0000}"/>
    <cellStyle name="Millares 42 5" xfId="3708" xr:uid="{00000000-0005-0000-0000-00007B0E0000}"/>
    <cellStyle name="Millares 42 5 2" xfId="3709" xr:uid="{00000000-0005-0000-0000-00007C0E0000}"/>
    <cellStyle name="Millares 42 5 2 2" xfId="3710" xr:uid="{00000000-0005-0000-0000-00007D0E0000}"/>
    <cellStyle name="Millares 42 5 3" xfId="3711" xr:uid="{00000000-0005-0000-0000-00007E0E0000}"/>
    <cellStyle name="Millares 42 6" xfId="3712" xr:uid="{00000000-0005-0000-0000-00007F0E0000}"/>
    <cellStyle name="Millares 42 6 2" xfId="3713" xr:uid="{00000000-0005-0000-0000-0000800E0000}"/>
    <cellStyle name="Millares 42 6 2 2" xfId="3714" xr:uid="{00000000-0005-0000-0000-0000810E0000}"/>
    <cellStyle name="Millares 42 6 3" xfId="3715" xr:uid="{00000000-0005-0000-0000-0000820E0000}"/>
    <cellStyle name="Millares 42 7" xfId="3716" xr:uid="{00000000-0005-0000-0000-0000830E0000}"/>
    <cellStyle name="Millares 42 7 2" xfId="3717" xr:uid="{00000000-0005-0000-0000-0000840E0000}"/>
    <cellStyle name="Millares 42 7 2 2" xfId="3718" xr:uid="{00000000-0005-0000-0000-0000850E0000}"/>
    <cellStyle name="Millares 42 7 3" xfId="3719" xr:uid="{00000000-0005-0000-0000-0000860E0000}"/>
    <cellStyle name="Millares 42 8" xfId="3720" xr:uid="{00000000-0005-0000-0000-0000870E0000}"/>
    <cellStyle name="Millares 42 8 2" xfId="3721" xr:uid="{00000000-0005-0000-0000-0000880E0000}"/>
    <cellStyle name="Millares 42 8 2 2" xfId="3722" xr:uid="{00000000-0005-0000-0000-0000890E0000}"/>
    <cellStyle name="Millares 42 8 3" xfId="3723" xr:uid="{00000000-0005-0000-0000-00008A0E0000}"/>
    <cellStyle name="Millares 42 9" xfId="3724" xr:uid="{00000000-0005-0000-0000-00008B0E0000}"/>
    <cellStyle name="Millares 42 9 2" xfId="3725" xr:uid="{00000000-0005-0000-0000-00008C0E0000}"/>
    <cellStyle name="Millares 42 9 2 2" xfId="3726" xr:uid="{00000000-0005-0000-0000-00008D0E0000}"/>
    <cellStyle name="Millares 42 9 3" xfId="3727" xr:uid="{00000000-0005-0000-0000-00008E0E0000}"/>
    <cellStyle name="Millares 43" xfId="3728" xr:uid="{00000000-0005-0000-0000-00008F0E0000}"/>
    <cellStyle name="Millares 43 10" xfId="3729" xr:uid="{00000000-0005-0000-0000-0000900E0000}"/>
    <cellStyle name="Millares 43 10 2" xfId="3730" xr:uid="{00000000-0005-0000-0000-0000910E0000}"/>
    <cellStyle name="Millares 43 10 2 2" xfId="3731" xr:uid="{00000000-0005-0000-0000-0000920E0000}"/>
    <cellStyle name="Millares 43 10 3" xfId="3732" xr:uid="{00000000-0005-0000-0000-0000930E0000}"/>
    <cellStyle name="Millares 43 11" xfId="3733" xr:uid="{00000000-0005-0000-0000-0000940E0000}"/>
    <cellStyle name="Millares 43 11 2" xfId="3734" xr:uid="{00000000-0005-0000-0000-0000950E0000}"/>
    <cellStyle name="Millares 43 11 2 2" xfId="3735" xr:uid="{00000000-0005-0000-0000-0000960E0000}"/>
    <cellStyle name="Millares 43 11 3" xfId="3736" xr:uid="{00000000-0005-0000-0000-0000970E0000}"/>
    <cellStyle name="Millares 43 12" xfId="3737" xr:uid="{00000000-0005-0000-0000-0000980E0000}"/>
    <cellStyle name="Millares 43 12 2" xfId="3738" xr:uid="{00000000-0005-0000-0000-0000990E0000}"/>
    <cellStyle name="Millares 43 12 2 2" xfId="3739" xr:uid="{00000000-0005-0000-0000-00009A0E0000}"/>
    <cellStyle name="Millares 43 12 3" xfId="3740" xr:uid="{00000000-0005-0000-0000-00009B0E0000}"/>
    <cellStyle name="Millares 43 13" xfId="3741" xr:uid="{00000000-0005-0000-0000-00009C0E0000}"/>
    <cellStyle name="Millares 43 13 2" xfId="3742" xr:uid="{00000000-0005-0000-0000-00009D0E0000}"/>
    <cellStyle name="Millares 43 14" xfId="3743" xr:uid="{00000000-0005-0000-0000-00009E0E0000}"/>
    <cellStyle name="Millares 43 2" xfId="3744" xr:uid="{00000000-0005-0000-0000-00009F0E0000}"/>
    <cellStyle name="Millares 43 2 2" xfId="3745" xr:uid="{00000000-0005-0000-0000-0000A00E0000}"/>
    <cellStyle name="Millares 43 2 2 2" xfId="3746" xr:uid="{00000000-0005-0000-0000-0000A10E0000}"/>
    <cellStyle name="Millares 43 2 2 2 2" xfId="3747" xr:uid="{00000000-0005-0000-0000-0000A20E0000}"/>
    <cellStyle name="Millares 43 2 2 3" xfId="3748" xr:uid="{00000000-0005-0000-0000-0000A30E0000}"/>
    <cellStyle name="Millares 43 2 3" xfId="3749" xr:uid="{00000000-0005-0000-0000-0000A40E0000}"/>
    <cellStyle name="Millares 43 2 3 2" xfId="3750" xr:uid="{00000000-0005-0000-0000-0000A50E0000}"/>
    <cellStyle name="Millares 43 2 4" xfId="3751" xr:uid="{00000000-0005-0000-0000-0000A60E0000}"/>
    <cellStyle name="Millares 43 3" xfId="3752" xr:uid="{00000000-0005-0000-0000-0000A70E0000}"/>
    <cellStyle name="Millares 43 3 2" xfId="3753" xr:uid="{00000000-0005-0000-0000-0000A80E0000}"/>
    <cellStyle name="Millares 43 3 2 2" xfId="3754" xr:uid="{00000000-0005-0000-0000-0000A90E0000}"/>
    <cellStyle name="Millares 43 3 3" xfId="3755" xr:uid="{00000000-0005-0000-0000-0000AA0E0000}"/>
    <cellStyle name="Millares 43 4" xfId="3756" xr:uid="{00000000-0005-0000-0000-0000AB0E0000}"/>
    <cellStyle name="Millares 43 4 2" xfId="3757" xr:uid="{00000000-0005-0000-0000-0000AC0E0000}"/>
    <cellStyle name="Millares 43 4 2 2" xfId="3758" xr:uid="{00000000-0005-0000-0000-0000AD0E0000}"/>
    <cellStyle name="Millares 43 4 3" xfId="3759" xr:uid="{00000000-0005-0000-0000-0000AE0E0000}"/>
    <cellStyle name="Millares 43 5" xfId="3760" xr:uid="{00000000-0005-0000-0000-0000AF0E0000}"/>
    <cellStyle name="Millares 43 5 2" xfId="3761" xr:uid="{00000000-0005-0000-0000-0000B00E0000}"/>
    <cellStyle name="Millares 43 5 2 2" xfId="3762" xr:uid="{00000000-0005-0000-0000-0000B10E0000}"/>
    <cellStyle name="Millares 43 5 3" xfId="3763" xr:uid="{00000000-0005-0000-0000-0000B20E0000}"/>
    <cellStyle name="Millares 43 6" xfId="3764" xr:uid="{00000000-0005-0000-0000-0000B30E0000}"/>
    <cellStyle name="Millares 43 6 2" xfId="3765" xr:uid="{00000000-0005-0000-0000-0000B40E0000}"/>
    <cellStyle name="Millares 43 6 2 2" xfId="3766" xr:uid="{00000000-0005-0000-0000-0000B50E0000}"/>
    <cellStyle name="Millares 43 6 3" xfId="3767" xr:uid="{00000000-0005-0000-0000-0000B60E0000}"/>
    <cellStyle name="Millares 43 7" xfId="3768" xr:uid="{00000000-0005-0000-0000-0000B70E0000}"/>
    <cellStyle name="Millares 43 7 2" xfId="3769" xr:uid="{00000000-0005-0000-0000-0000B80E0000}"/>
    <cellStyle name="Millares 43 7 2 2" xfId="3770" xr:uid="{00000000-0005-0000-0000-0000B90E0000}"/>
    <cellStyle name="Millares 43 7 3" xfId="3771" xr:uid="{00000000-0005-0000-0000-0000BA0E0000}"/>
    <cellStyle name="Millares 43 8" xfId="3772" xr:uid="{00000000-0005-0000-0000-0000BB0E0000}"/>
    <cellStyle name="Millares 43 8 2" xfId="3773" xr:uid="{00000000-0005-0000-0000-0000BC0E0000}"/>
    <cellStyle name="Millares 43 8 2 2" xfId="3774" xr:uid="{00000000-0005-0000-0000-0000BD0E0000}"/>
    <cellStyle name="Millares 43 8 3" xfId="3775" xr:uid="{00000000-0005-0000-0000-0000BE0E0000}"/>
    <cellStyle name="Millares 43 9" xfId="3776" xr:uid="{00000000-0005-0000-0000-0000BF0E0000}"/>
    <cellStyle name="Millares 43 9 2" xfId="3777" xr:uid="{00000000-0005-0000-0000-0000C00E0000}"/>
    <cellStyle name="Millares 43 9 2 2" xfId="3778" xr:uid="{00000000-0005-0000-0000-0000C10E0000}"/>
    <cellStyle name="Millares 43 9 3" xfId="3779" xr:uid="{00000000-0005-0000-0000-0000C20E0000}"/>
    <cellStyle name="Millares 44" xfId="3780" xr:uid="{00000000-0005-0000-0000-0000C30E0000}"/>
    <cellStyle name="Millares 44 2" xfId="3781" xr:uid="{00000000-0005-0000-0000-0000C40E0000}"/>
    <cellStyle name="Millares 44 2 2" xfId="3782" xr:uid="{00000000-0005-0000-0000-0000C50E0000}"/>
    <cellStyle name="Millares 44 2 2 2" xfId="3783" xr:uid="{00000000-0005-0000-0000-0000C60E0000}"/>
    <cellStyle name="Millares 44 2 3" xfId="3784" xr:uid="{00000000-0005-0000-0000-0000C70E0000}"/>
    <cellStyle name="Millares 44 3" xfId="3785" xr:uid="{00000000-0005-0000-0000-0000C80E0000}"/>
    <cellStyle name="Millares 44 3 2" xfId="3786" xr:uid="{00000000-0005-0000-0000-0000C90E0000}"/>
    <cellStyle name="Millares 44 4" xfId="3787" xr:uid="{00000000-0005-0000-0000-0000CA0E0000}"/>
    <cellStyle name="Millares 45" xfId="3788" xr:uid="{00000000-0005-0000-0000-0000CB0E0000}"/>
    <cellStyle name="Millares 45 2" xfId="3789" xr:uid="{00000000-0005-0000-0000-0000CC0E0000}"/>
    <cellStyle name="Millares 45 2 2" xfId="3790" xr:uid="{00000000-0005-0000-0000-0000CD0E0000}"/>
    <cellStyle name="Millares 45 2 2 2" xfId="3791" xr:uid="{00000000-0005-0000-0000-0000CE0E0000}"/>
    <cellStyle name="Millares 45 2 3" xfId="3792" xr:uid="{00000000-0005-0000-0000-0000CF0E0000}"/>
    <cellStyle name="Millares 45 3" xfId="3793" xr:uid="{00000000-0005-0000-0000-0000D00E0000}"/>
    <cellStyle name="Millares 45 3 2" xfId="3794" xr:uid="{00000000-0005-0000-0000-0000D10E0000}"/>
    <cellStyle name="Millares 45 4" xfId="3795" xr:uid="{00000000-0005-0000-0000-0000D20E0000}"/>
    <cellStyle name="Millares 46" xfId="3796" xr:uid="{00000000-0005-0000-0000-0000D30E0000}"/>
    <cellStyle name="Millares 46 10" xfId="3797" xr:uid="{00000000-0005-0000-0000-0000D40E0000}"/>
    <cellStyle name="Millares 46 10 2" xfId="3798" xr:uid="{00000000-0005-0000-0000-0000D50E0000}"/>
    <cellStyle name="Millares 46 10 2 2" xfId="3799" xr:uid="{00000000-0005-0000-0000-0000D60E0000}"/>
    <cellStyle name="Millares 46 10 3" xfId="3800" xr:uid="{00000000-0005-0000-0000-0000D70E0000}"/>
    <cellStyle name="Millares 46 11" xfId="3801" xr:uid="{00000000-0005-0000-0000-0000D80E0000}"/>
    <cellStyle name="Millares 46 11 2" xfId="3802" xr:uid="{00000000-0005-0000-0000-0000D90E0000}"/>
    <cellStyle name="Millares 46 11 2 2" xfId="3803" xr:uid="{00000000-0005-0000-0000-0000DA0E0000}"/>
    <cellStyle name="Millares 46 11 3" xfId="3804" xr:uid="{00000000-0005-0000-0000-0000DB0E0000}"/>
    <cellStyle name="Millares 46 12" xfId="3805" xr:uid="{00000000-0005-0000-0000-0000DC0E0000}"/>
    <cellStyle name="Millares 46 12 2" xfId="3806" xr:uid="{00000000-0005-0000-0000-0000DD0E0000}"/>
    <cellStyle name="Millares 46 12 2 2" xfId="3807" xr:uid="{00000000-0005-0000-0000-0000DE0E0000}"/>
    <cellStyle name="Millares 46 12 3" xfId="3808" xr:uid="{00000000-0005-0000-0000-0000DF0E0000}"/>
    <cellStyle name="Millares 46 13" xfId="3809" xr:uid="{00000000-0005-0000-0000-0000E00E0000}"/>
    <cellStyle name="Millares 46 13 2" xfId="3810" xr:uid="{00000000-0005-0000-0000-0000E10E0000}"/>
    <cellStyle name="Millares 46 14" xfId="3811" xr:uid="{00000000-0005-0000-0000-0000E20E0000}"/>
    <cellStyle name="Millares 46 2" xfId="3812" xr:uid="{00000000-0005-0000-0000-0000E30E0000}"/>
    <cellStyle name="Millares 46 2 2" xfId="3813" xr:uid="{00000000-0005-0000-0000-0000E40E0000}"/>
    <cellStyle name="Millares 46 2 2 2" xfId="3814" xr:uid="{00000000-0005-0000-0000-0000E50E0000}"/>
    <cellStyle name="Millares 46 2 2 2 2" xfId="3815" xr:uid="{00000000-0005-0000-0000-0000E60E0000}"/>
    <cellStyle name="Millares 46 2 2 3" xfId="3816" xr:uid="{00000000-0005-0000-0000-0000E70E0000}"/>
    <cellStyle name="Millares 46 2 3" xfId="3817" xr:uid="{00000000-0005-0000-0000-0000E80E0000}"/>
    <cellStyle name="Millares 46 2 3 2" xfId="3818" xr:uid="{00000000-0005-0000-0000-0000E90E0000}"/>
    <cellStyle name="Millares 46 2 4" xfId="3819" xr:uid="{00000000-0005-0000-0000-0000EA0E0000}"/>
    <cellStyle name="Millares 46 3" xfId="3820" xr:uid="{00000000-0005-0000-0000-0000EB0E0000}"/>
    <cellStyle name="Millares 46 3 2" xfId="3821" xr:uid="{00000000-0005-0000-0000-0000EC0E0000}"/>
    <cellStyle name="Millares 46 3 2 2" xfId="3822" xr:uid="{00000000-0005-0000-0000-0000ED0E0000}"/>
    <cellStyle name="Millares 46 3 3" xfId="3823" xr:uid="{00000000-0005-0000-0000-0000EE0E0000}"/>
    <cellStyle name="Millares 46 4" xfId="3824" xr:uid="{00000000-0005-0000-0000-0000EF0E0000}"/>
    <cellStyle name="Millares 46 4 2" xfId="3825" xr:uid="{00000000-0005-0000-0000-0000F00E0000}"/>
    <cellStyle name="Millares 46 4 2 2" xfId="3826" xr:uid="{00000000-0005-0000-0000-0000F10E0000}"/>
    <cellStyle name="Millares 46 4 3" xfId="3827" xr:uid="{00000000-0005-0000-0000-0000F20E0000}"/>
    <cellStyle name="Millares 46 5" xfId="3828" xr:uid="{00000000-0005-0000-0000-0000F30E0000}"/>
    <cellStyle name="Millares 46 5 2" xfId="3829" xr:uid="{00000000-0005-0000-0000-0000F40E0000}"/>
    <cellStyle name="Millares 46 5 2 2" xfId="3830" xr:uid="{00000000-0005-0000-0000-0000F50E0000}"/>
    <cellStyle name="Millares 46 5 3" xfId="3831" xr:uid="{00000000-0005-0000-0000-0000F60E0000}"/>
    <cellStyle name="Millares 46 6" xfId="3832" xr:uid="{00000000-0005-0000-0000-0000F70E0000}"/>
    <cellStyle name="Millares 46 6 2" xfId="3833" xr:uid="{00000000-0005-0000-0000-0000F80E0000}"/>
    <cellStyle name="Millares 46 6 2 2" xfId="3834" xr:uid="{00000000-0005-0000-0000-0000F90E0000}"/>
    <cellStyle name="Millares 46 6 3" xfId="3835" xr:uid="{00000000-0005-0000-0000-0000FA0E0000}"/>
    <cellStyle name="Millares 46 7" xfId="3836" xr:uid="{00000000-0005-0000-0000-0000FB0E0000}"/>
    <cellStyle name="Millares 46 7 2" xfId="3837" xr:uid="{00000000-0005-0000-0000-0000FC0E0000}"/>
    <cellStyle name="Millares 46 7 2 2" xfId="3838" xr:uid="{00000000-0005-0000-0000-0000FD0E0000}"/>
    <cellStyle name="Millares 46 7 3" xfId="3839" xr:uid="{00000000-0005-0000-0000-0000FE0E0000}"/>
    <cellStyle name="Millares 46 8" xfId="3840" xr:uid="{00000000-0005-0000-0000-0000FF0E0000}"/>
    <cellStyle name="Millares 46 8 2" xfId="3841" xr:uid="{00000000-0005-0000-0000-0000000F0000}"/>
    <cellStyle name="Millares 46 8 2 2" xfId="3842" xr:uid="{00000000-0005-0000-0000-0000010F0000}"/>
    <cellStyle name="Millares 46 8 3" xfId="3843" xr:uid="{00000000-0005-0000-0000-0000020F0000}"/>
    <cellStyle name="Millares 46 9" xfId="3844" xr:uid="{00000000-0005-0000-0000-0000030F0000}"/>
    <cellStyle name="Millares 46 9 2" xfId="3845" xr:uid="{00000000-0005-0000-0000-0000040F0000}"/>
    <cellStyle name="Millares 46 9 2 2" xfId="3846" xr:uid="{00000000-0005-0000-0000-0000050F0000}"/>
    <cellStyle name="Millares 46 9 3" xfId="3847" xr:uid="{00000000-0005-0000-0000-0000060F0000}"/>
    <cellStyle name="Millares 47" xfId="3848" xr:uid="{00000000-0005-0000-0000-0000070F0000}"/>
    <cellStyle name="Millares 47 10" xfId="3849" xr:uid="{00000000-0005-0000-0000-0000080F0000}"/>
    <cellStyle name="Millares 47 10 2" xfId="3850" xr:uid="{00000000-0005-0000-0000-0000090F0000}"/>
    <cellStyle name="Millares 47 10 2 2" xfId="3851" xr:uid="{00000000-0005-0000-0000-00000A0F0000}"/>
    <cellStyle name="Millares 47 10 3" xfId="3852" xr:uid="{00000000-0005-0000-0000-00000B0F0000}"/>
    <cellStyle name="Millares 47 11" xfId="3853" xr:uid="{00000000-0005-0000-0000-00000C0F0000}"/>
    <cellStyle name="Millares 47 11 2" xfId="3854" xr:uid="{00000000-0005-0000-0000-00000D0F0000}"/>
    <cellStyle name="Millares 47 11 2 2" xfId="3855" xr:uid="{00000000-0005-0000-0000-00000E0F0000}"/>
    <cellStyle name="Millares 47 11 3" xfId="3856" xr:uid="{00000000-0005-0000-0000-00000F0F0000}"/>
    <cellStyle name="Millares 47 12" xfId="3857" xr:uid="{00000000-0005-0000-0000-0000100F0000}"/>
    <cellStyle name="Millares 47 12 2" xfId="3858" xr:uid="{00000000-0005-0000-0000-0000110F0000}"/>
    <cellStyle name="Millares 47 12 2 2" xfId="3859" xr:uid="{00000000-0005-0000-0000-0000120F0000}"/>
    <cellStyle name="Millares 47 12 3" xfId="3860" xr:uid="{00000000-0005-0000-0000-0000130F0000}"/>
    <cellStyle name="Millares 47 13" xfId="3861" xr:uid="{00000000-0005-0000-0000-0000140F0000}"/>
    <cellStyle name="Millares 47 13 2" xfId="3862" xr:uid="{00000000-0005-0000-0000-0000150F0000}"/>
    <cellStyle name="Millares 47 14" xfId="3863" xr:uid="{00000000-0005-0000-0000-0000160F0000}"/>
    <cellStyle name="Millares 47 2" xfId="3864" xr:uid="{00000000-0005-0000-0000-0000170F0000}"/>
    <cellStyle name="Millares 47 2 2" xfId="3865" xr:uid="{00000000-0005-0000-0000-0000180F0000}"/>
    <cellStyle name="Millares 47 2 2 2" xfId="3866" xr:uid="{00000000-0005-0000-0000-0000190F0000}"/>
    <cellStyle name="Millares 47 2 2 2 2" xfId="3867" xr:uid="{00000000-0005-0000-0000-00001A0F0000}"/>
    <cellStyle name="Millares 47 2 2 3" xfId="3868" xr:uid="{00000000-0005-0000-0000-00001B0F0000}"/>
    <cellStyle name="Millares 47 2 3" xfId="3869" xr:uid="{00000000-0005-0000-0000-00001C0F0000}"/>
    <cellStyle name="Millares 47 2 3 2" xfId="3870" xr:uid="{00000000-0005-0000-0000-00001D0F0000}"/>
    <cellStyle name="Millares 47 2 4" xfId="3871" xr:uid="{00000000-0005-0000-0000-00001E0F0000}"/>
    <cellStyle name="Millares 47 3" xfId="3872" xr:uid="{00000000-0005-0000-0000-00001F0F0000}"/>
    <cellStyle name="Millares 47 3 2" xfId="3873" xr:uid="{00000000-0005-0000-0000-0000200F0000}"/>
    <cellStyle name="Millares 47 3 2 2" xfId="3874" xr:uid="{00000000-0005-0000-0000-0000210F0000}"/>
    <cellStyle name="Millares 47 3 3" xfId="3875" xr:uid="{00000000-0005-0000-0000-0000220F0000}"/>
    <cellStyle name="Millares 47 4" xfId="3876" xr:uid="{00000000-0005-0000-0000-0000230F0000}"/>
    <cellStyle name="Millares 47 4 2" xfId="3877" xr:uid="{00000000-0005-0000-0000-0000240F0000}"/>
    <cellStyle name="Millares 47 4 2 2" xfId="3878" xr:uid="{00000000-0005-0000-0000-0000250F0000}"/>
    <cellStyle name="Millares 47 4 3" xfId="3879" xr:uid="{00000000-0005-0000-0000-0000260F0000}"/>
    <cellStyle name="Millares 47 5" xfId="3880" xr:uid="{00000000-0005-0000-0000-0000270F0000}"/>
    <cellStyle name="Millares 47 5 2" xfId="3881" xr:uid="{00000000-0005-0000-0000-0000280F0000}"/>
    <cellStyle name="Millares 47 5 2 2" xfId="3882" xr:uid="{00000000-0005-0000-0000-0000290F0000}"/>
    <cellStyle name="Millares 47 5 3" xfId="3883" xr:uid="{00000000-0005-0000-0000-00002A0F0000}"/>
    <cellStyle name="Millares 47 6" xfId="3884" xr:uid="{00000000-0005-0000-0000-00002B0F0000}"/>
    <cellStyle name="Millares 47 6 2" xfId="3885" xr:uid="{00000000-0005-0000-0000-00002C0F0000}"/>
    <cellStyle name="Millares 47 6 2 2" xfId="3886" xr:uid="{00000000-0005-0000-0000-00002D0F0000}"/>
    <cellStyle name="Millares 47 6 3" xfId="3887" xr:uid="{00000000-0005-0000-0000-00002E0F0000}"/>
    <cellStyle name="Millares 47 7" xfId="3888" xr:uid="{00000000-0005-0000-0000-00002F0F0000}"/>
    <cellStyle name="Millares 47 7 2" xfId="3889" xr:uid="{00000000-0005-0000-0000-0000300F0000}"/>
    <cellStyle name="Millares 47 7 2 2" xfId="3890" xr:uid="{00000000-0005-0000-0000-0000310F0000}"/>
    <cellStyle name="Millares 47 7 3" xfId="3891" xr:uid="{00000000-0005-0000-0000-0000320F0000}"/>
    <cellStyle name="Millares 47 8" xfId="3892" xr:uid="{00000000-0005-0000-0000-0000330F0000}"/>
    <cellStyle name="Millares 47 8 2" xfId="3893" xr:uid="{00000000-0005-0000-0000-0000340F0000}"/>
    <cellStyle name="Millares 47 8 2 2" xfId="3894" xr:uid="{00000000-0005-0000-0000-0000350F0000}"/>
    <cellStyle name="Millares 47 8 3" xfId="3895" xr:uid="{00000000-0005-0000-0000-0000360F0000}"/>
    <cellStyle name="Millares 47 9" xfId="3896" xr:uid="{00000000-0005-0000-0000-0000370F0000}"/>
    <cellStyle name="Millares 47 9 2" xfId="3897" xr:uid="{00000000-0005-0000-0000-0000380F0000}"/>
    <cellStyle name="Millares 47 9 2 2" xfId="3898" xr:uid="{00000000-0005-0000-0000-0000390F0000}"/>
    <cellStyle name="Millares 47 9 3" xfId="3899" xr:uid="{00000000-0005-0000-0000-00003A0F0000}"/>
    <cellStyle name="Millares 48" xfId="3900" xr:uid="{00000000-0005-0000-0000-00003B0F0000}"/>
    <cellStyle name="Millares 48 10" xfId="3901" xr:uid="{00000000-0005-0000-0000-00003C0F0000}"/>
    <cellStyle name="Millares 48 10 2" xfId="3902" xr:uid="{00000000-0005-0000-0000-00003D0F0000}"/>
    <cellStyle name="Millares 48 10 2 2" xfId="3903" xr:uid="{00000000-0005-0000-0000-00003E0F0000}"/>
    <cellStyle name="Millares 48 10 3" xfId="3904" xr:uid="{00000000-0005-0000-0000-00003F0F0000}"/>
    <cellStyle name="Millares 48 11" xfId="3905" xr:uid="{00000000-0005-0000-0000-0000400F0000}"/>
    <cellStyle name="Millares 48 11 2" xfId="3906" xr:uid="{00000000-0005-0000-0000-0000410F0000}"/>
    <cellStyle name="Millares 48 11 2 2" xfId="3907" xr:uid="{00000000-0005-0000-0000-0000420F0000}"/>
    <cellStyle name="Millares 48 11 3" xfId="3908" xr:uid="{00000000-0005-0000-0000-0000430F0000}"/>
    <cellStyle name="Millares 48 12" xfId="3909" xr:uid="{00000000-0005-0000-0000-0000440F0000}"/>
    <cellStyle name="Millares 48 12 2" xfId="3910" xr:uid="{00000000-0005-0000-0000-0000450F0000}"/>
    <cellStyle name="Millares 48 12 2 2" xfId="3911" xr:uid="{00000000-0005-0000-0000-0000460F0000}"/>
    <cellStyle name="Millares 48 12 3" xfId="3912" xr:uid="{00000000-0005-0000-0000-0000470F0000}"/>
    <cellStyle name="Millares 48 13" xfId="3913" xr:uid="{00000000-0005-0000-0000-0000480F0000}"/>
    <cellStyle name="Millares 48 13 2" xfId="3914" xr:uid="{00000000-0005-0000-0000-0000490F0000}"/>
    <cellStyle name="Millares 48 14" xfId="3915" xr:uid="{00000000-0005-0000-0000-00004A0F0000}"/>
    <cellStyle name="Millares 48 2" xfId="3916" xr:uid="{00000000-0005-0000-0000-00004B0F0000}"/>
    <cellStyle name="Millares 48 2 2" xfId="3917" xr:uid="{00000000-0005-0000-0000-00004C0F0000}"/>
    <cellStyle name="Millares 48 2 2 2" xfId="3918" xr:uid="{00000000-0005-0000-0000-00004D0F0000}"/>
    <cellStyle name="Millares 48 2 2 2 2" xfId="3919" xr:uid="{00000000-0005-0000-0000-00004E0F0000}"/>
    <cellStyle name="Millares 48 2 2 3" xfId="3920" xr:uid="{00000000-0005-0000-0000-00004F0F0000}"/>
    <cellStyle name="Millares 48 2 3" xfId="3921" xr:uid="{00000000-0005-0000-0000-0000500F0000}"/>
    <cellStyle name="Millares 48 2 3 2" xfId="3922" xr:uid="{00000000-0005-0000-0000-0000510F0000}"/>
    <cellStyle name="Millares 48 2 4" xfId="3923" xr:uid="{00000000-0005-0000-0000-0000520F0000}"/>
    <cellStyle name="Millares 48 3" xfId="3924" xr:uid="{00000000-0005-0000-0000-0000530F0000}"/>
    <cellStyle name="Millares 48 3 2" xfId="3925" xr:uid="{00000000-0005-0000-0000-0000540F0000}"/>
    <cellStyle name="Millares 48 3 2 2" xfId="3926" xr:uid="{00000000-0005-0000-0000-0000550F0000}"/>
    <cellStyle name="Millares 48 3 3" xfId="3927" xr:uid="{00000000-0005-0000-0000-0000560F0000}"/>
    <cellStyle name="Millares 48 4" xfId="3928" xr:uid="{00000000-0005-0000-0000-0000570F0000}"/>
    <cellStyle name="Millares 48 4 2" xfId="3929" xr:uid="{00000000-0005-0000-0000-0000580F0000}"/>
    <cellStyle name="Millares 48 4 2 2" xfId="3930" xr:uid="{00000000-0005-0000-0000-0000590F0000}"/>
    <cellStyle name="Millares 48 4 3" xfId="3931" xr:uid="{00000000-0005-0000-0000-00005A0F0000}"/>
    <cellStyle name="Millares 48 5" xfId="3932" xr:uid="{00000000-0005-0000-0000-00005B0F0000}"/>
    <cellStyle name="Millares 48 5 2" xfId="3933" xr:uid="{00000000-0005-0000-0000-00005C0F0000}"/>
    <cellStyle name="Millares 48 5 2 2" xfId="3934" xr:uid="{00000000-0005-0000-0000-00005D0F0000}"/>
    <cellStyle name="Millares 48 5 3" xfId="3935" xr:uid="{00000000-0005-0000-0000-00005E0F0000}"/>
    <cellStyle name="Millares 48 6" xfId="3936" xr:uid="{00000000-0005-0000-0000-00005F0F0000}"/>
    <cellStyle name="Millares 48 6 2" xfId="3937" xr:uid="{00000000-0005-0000-0000-0000600F0000}"/>
    <cellStyle name="Millares 48 6 2 2" xfId="3938" xr:uid="{00000000-0005-0000-0000-0000610F0000}"/>
    <cellStyle name="Millares 48 6 3" xfId="3939" xr:uid="{00000000-0005-0000-0000-0000620F0000}"/>
    <cellStyle name="Millares 48 7" xfId="3940" xr:uid="{00000000-0005-0000-0000-0000630F0000}"/>
    <cellStyle name="Millares 48 7 2" xfId="3941" xr:uid="{00000000-0005-0000-0000-0000640F0000}"/>
    <cellStyle name="Millares 48 7 2 2" xfId="3942" xr:uid="{00000000-0005-0000-0000-0000650F0000}"/>
    <cellStyle name="Millares 48 7 3" xfId="3943" xr:uid="{00000000-0005-0000-0000-0000660F0000}"/>
    <cellStyle name="Millares 48 8" xfId="3944" xr:uid="{00000000-0005-0000-0000-0000670F0000}"/>
    <cellStyle name="Millares 48 8 2" xfId="3945" xr:uid="{00000000-0005-0000-0000-0000680F0000}"/>
    <cellStyle name="Millares 48 8 2 2" xfId="3946" xr:uid="{00000000-0005-0000-0000-0000690F0000}"/>
    <cellStyle name="Millares 48 8 3" xfId="3947" xr:uid="{00000000-0005-0000-0000-00006A0F0000}"/>
    <cellStyle name="Millares 48 9" xfId="3948" xr:uid="{00000000-0005-0000-0000-00006B0F0000}"/>
    <cellStyle name="Millares 48 9 2" xfId="3949" xr:uid="{00000000-0005-0000-0000-00006C0F0000}"/>
    <cellStyle name="Millares 48 9 2 2" xfId="3950" xr:uid="{00000000-0005-0000-0000-00006D0F0000}"/>
    <cellStyle name="Millares 48 9 3" xfId="3951" xr:uid="{00000000-0005-0000-0000-00006E0F0000}"/>
    <cellStyle name="Millares 49" xfId="3952" xr:uid="{00000000-0005-0000-0000-00006F0F0000}"/>
    <cellStyle name="Millares 49 10" xfId="3953" xr:uid="{00000000-0005-0000-0000-0000700F0000}"/>
    <cellStyle name="Millares 49 10 2" xfId="3954" xr:uid="{00000000-0005-0000-0000-0000710F0000}"/>
    <cellStyle name="Millares 49 10 2 2" xfId="3955" xr:uid="{00000000-0005-0000-0000-0000720F0000}"/>
    <cellStyle name="Millares 49 10 3" xfId="3956" xr:uid="{00000000-0005-0000-0000-0000730F0000}"/>
    <cellStyle name="Millares 49 11" xfId="3957" xr:uid="{00000000-0005-0000-0000-0000740F0000}"/>
    <cellStyle name="Millares 49 11 2" xfId="3958" xr:uid="{00000000-0005-0000-0000-0000750F0000}"/>
    <cellStyle name="Millares 49 11 2 2" xfId="3959" xr:uid="{00000000-0005-0000-0000-0000760F0000}"/>
    <cellStyle name="Millares 49 11 3" xfId="3960" xr:uid="{00000000-0005-0000-0000-0000770F0000}"/>
    <cellStyle name="Millares 49 12" xfId="3961" xr:uid="{00000000-0005-0000-0000-0000780F0000}"/>
    <cellStyle name="Millares 49 12 2" xfId="3962" xr:uid="{00000000-0005-0000-0000-0000790F0000}"/>
    <cellStyle name="Millares 49 12 2 2" xfId="3963" xr:uid="{00000000-0005-0000-0000-00007A0F0000}"/>
    <cellStyle name="Millares 49 12 3" xfId="3964" xr:uid="{00000000-0005-0000-0000-00007B0F0000}"/>
    <cellStyle name="Millares 49 13" xfId="3965" xr:uid="{00000000-0005-0000-0000-00007C0F0000}"/>
    <cellStyle name="Millares 49 13 2" xfId="3966" xr:uid="{00000000-0005-0000-0000-00007D0F0000}"/>
    <cellStyle name="Millares 49 14" xfId="3967" xr:uid="{00000000-0005-0000-0000-00007E0F0000}"/>
    <cellStyle name="Millares 49 2" xfId="3968" xr:uid="{00000000-0005-0000-0000-00007F0F0000}"/>
    <cellStyle name="Millares 49 2 2" xfId="3969" xr:uid="{00000000-0005-0000-0000-0000800F0000}"/>
    <cellStyle name="Millares 49 2 2 2" xfId="3970" xr:uid="{00000000-0005-0000-0000-0000810F0000}"/>
    <cellStyle name="Millares 49 2 2 2 2" xfId="3971" xr:uid="{00000000-0005-0000-0000-0000820F0000}"/>
    <cellStyle name="Millares 49 2 2 3" xfId="3972" xr:uid="{00000000-0005-0000-0000-0000830F0000}"/>
    <cellStyle name="Millares 49 2 3" xfId="3973" xr:uid="{00000000-0005-0000-0000-0000840F0000}"/>
    <cellStyle name="Millares 49 2 3 2" xfId="3974" xr:uid="{00000000-0005-0000-0000-0000850F0000}"/>
    <cellStyle name="Millares 49 2 3 2 2" xfId="3975" xr:uid="{00000000-0005-0000-0000-0000860F0000}"/>
    <cellStyle name="Millares 49 2 3 2 2 2" xfId="3976" xr:uid="{00000000-0005-0000-0000-0000870F0000}"/>
    <cellStyle name="Millares 49 2 3 2 3" xfId="3977" xr:uid="{00000000-0005-0000-0000-0000880F0000}"/>
    <cellStyle name="Millares 49 2 3 3" xfId="3978" xr:uid="{00000000-0005-0000-0000-0000890F0000}"/>
    <cellStyle name="Millares 49 2 3 3 2" xfId="3979" xr:uid="{00000000-0005-0000-0000-00008A0F0000}"/>
    <cellStyle name="Millares 49 2 3 4" xfId="3980" xr:uid="{00000000-0005-0000-0000-00008B0F0000}"/>
    <cellStyle name="Millares 49 2 4" xfId="3981" xr:uid="{00000000-0005-0000-0000-00008C0F0000}"/>
    <cellStyle name="Millares 49 2 4 2" xfId="3982" xr:uid="{00000000-0005-0000-0000-00008D0F0000}"/>
    <cellStyle name="Millares 49 2 5" xfId="3983" xr:uid="{00000000-0005-0000-0000-00008E0F0000}"/>
    <cellStyle name="Millares 49 3" xfId="3984" xr:uid="{00000000-0005-0000-0000-00008F0F0000}"/>
    <cellStyle name="Millares 49 3 2" xfId="3985" xr:uid="{00000000-0005-0000-0000-0000900F0000}"/>
    <cellStyle name="Millares 49 3 2 2" xfId="3986" xr:uid="{00000000-0005-0000-0000-0000910F0000}"/>
    <cellStyle name="Millares 49 3 3" xfId="3987" xr:uid="{00000000-0005-0000-0000-0000920F0000}"/>
    <cellStyle name="Millares 49 4" xfId="3988" xr:uid="{00000000-0005-0000-0000-0000930F0000}"/>
    <cellStyle name="Millares 49 4 2" xfId="3989" xr:uid="{00000000-0005-0000-0000-0000940F0000}"/>
    <cellStyle name="Millares 49 4 2 2" xfId="3990" xr:uid="{00000000-0005-0000-0000-0000950F0000}"/>
    <cellStyle name="Millares 49 4 3" xfId="3991" xr:uid="{00000000-0005-0000-0000-0000960F0000}"/>
    <cellStyle name="Millares 49 5" xfId="3992" xr:uid="{00000000-0005-0000-0000-0000970F0000}"/>
    <cellStyle name="Millares 49 5 2" xfId="3993" xr:uid="{00000000-0005-0000-0000-0000980F0000}"/>
    <cellStyle name="Millares 49 5 2 2" xfId="3994" xr:uid="{00000000-0005-0000-0000-0000990F0000}"/>
    <cellStyle name="Millares 49 5 3" xfId="3995" xr:uid="{00000000-0005-0000-0000-00009A0F0000}"/>
    <cellStyle name="Millares 49 6" xfId="3996" xr:uid="{00000000-0005-0000-0000-00009B0F0000}"/>
    <cellStyle name="Millares 49 6 2" xfId="3997" xr:uid="{00000000-0005-0000-0000-00009C0F0000}"/>
    <cellStyle name="Millares 49 6 2 2" xfId="3998" xr:uid="{00000000-0005-0000-0000-00009D0F0000}"/>
    <cellStyle name="Millares 49 6 3" xfId="3999" xr:uid="{00000000-0005-0000-0000-00009E0F0000}"/>
    <cellStyle name="Millares 49 7" xfId="4000" xr:uid="{00000000-0005-0000-0000-00009F0F0000}"/>
    <cellStyle name="Millares 49 7 2" xfId="4001" xr:uid="{00000000-0005-0000-0000-0000A00F0000}"/>
    <cellStyle name="Millares 49 7 2 2" xfId="4002" xr:uid="{00000000-0005-0000-0000-0000A10F0000}"/>
    <cellStyle name="Millares 49 7 3" xfId="4003" xr:uid="{00000000-0005-0000-0000-0000A20F0000}"/>
    <cellStyle name="Millares 49 8" xfId="4004" xr:uid="{00000000-0005-0000-0000-0000A30F0000}"/>
    <cellStyle name="Millares 49 8 2" xfId="4005" xr:uid="{00000000-0005-0000-0000-0000A40F0000}"/>
    <cellStyle name="Millares 49 8 2 2" xfId="4006" xr:uid="{00000000-0005-0000-0000-0000A50F0000}"/>
    <cellStyle name="Millares 49 8 3" xfId="4007" xr:uid="{00000000-0005-0000-0000-0000A60F0000}"/>
    <cellStyle name="Millares 49 9" xfId="4008" xr:uid="{00000000-0005-0000-0000-0000A70F0000}"/>
    <cellStyle name="Millares 49 9 2" xfId="4009" xr:uid="{00000000-0005-0000-0000-0000A80F0000}"/>
    <cellStyle name="Millares 49 9 2 2" xfId="4010" xr:uid="{00000000-0005-0000-0000-0000A90F0000}"/>
    <cellStyle name="Millares 49 9 3" xfId="4011" xr:uid="{00000000-0005-0000-0000-0000AA0F0000}"/>
    <cellStyle name="Millares 5" xfId="4012" xr:uid="{00000000-0005-0000-0000-0000AB0F0000}"/>
    <cellStyle name="Millares 5 10" xfId="4013" xr:uid="{00000000-0005-0000-0000-0000AC0F0000}"/>
    <cellStyle name="Millares 5 11" xfId="4014" xr:uid="{00000000-0005-0000-0000-0000AD0F0000}"/>
    <cellStyle name="Millares 5 12" xfId="4015" xr:uid="{00000000-0005-0000-0000-0000AE0F0000}"/>
    <cellStyle name="Millares 5 13" xfId="4016" xr:uid="{00000000-0005-0000-0000-0000AF0F0000}"/>
    <cellStyle name="Millares 5 14" xfId="4017" xr:uid="{00000000-0005-0000-0000-0000B00F0000}"/>
    <cellStyle name="Millares 5 15" xfId="4018" xr:uid="{00000000-0005-0000-0000-0000B10F0000}"/>
    <cellStyle name="Millares 5 2" xfId="4019" xr:uid="{00000000-0005-0000-0000-0000B20F0000}"/>
    <cellStyle name="Millares 5 3" xfId="4020" xr:uid="{00000000-0005-0000-0000-0000B30F0000}"/>
    <cellStyle name="Millares 5 4" xfId="4021" xr:uid="{00000000-0005-0000-0000-0000B40F0000}"/>
    <cellStyle name="Millares 5 5" xfId="4022" xr:uid="{00000000-0005-0000-0000-0000B50F0000}"/>
    <cellStyle name="Millares 5 6" xfId="4023" xr:uid="{00000000-0005-0000-0000-0000B60F0000}"/>
    <cellStyle name="Millares 5 7" xfId="4024" xr:uid="{00000000-0005-0000-0000-0000B70F0000}"/>
    <cellStyle name="Millares 5 8" xfId="4025" xr:uid="{00000000-0005-0000-0000-0000B80F0000}"/>
    <cellStyle name="Millares 5 9" xfId="4026" xr:uid="{00000000-0005-0000-0000-0000B90F0000}"/>
    <cellStyle name="Millares 5_29-030-GESTION RIESGO" xfId="4027" xr:uid="{00000000-0005-0000-0000-0000BA0F0000}"/>
    <cellStyle name="Millares 50" xfId="4028" xr:uid="{00000000-0005-0000-0000-0000BB0F0000}"/>
    <cellStyle name="Millares 50 2" xfId="4029" xr:uid="{00000000-0005-0000-0000-0000BC0F0000}"/>
    <cellStyle name="Millares 50 2 2" xfId="4030" xr:uid="{00000000-0005-0000-0000-0000BD0F0000}"/>
    <cellStyle name="Millares 50 2 2 2" xfId="4031" xr:uid="{00000000-0005-0000-0000-0000BE0F0000}"/>
    <cellStyle name="Millares 50 2 3" xfId="4032" xr:uid="{00000000-0005-0000-0000-0000BF0F0000}"/>
    <cellStyle name="Millares 50 3" xfId="4033" xr:uid="{00000000-0005-0000-0000-0000C00F0000}"/>
    <cellStyle name="Millares 50 3 2" xfId="4034" xr:uid="{00000000-0005-0000-0000-0000C10F0000}"/>
    <cellStyle name="Millares 50 4" xfId="4035" xr:uid="{00000000-0005-0000-0000-0000C20F0000}"/>
    <cellStyle name="Millares 51" xfId="4036" xr:uid="{00000000-0005-0000-0000-0000C30F0000}"/>
    <cellStyle name="Millares 51 10" xfId="4037" xr:uid="{00000000-0005-0000-0000-0000C40F0000}"/>
    <cellStyle name="Millares 51 10 2" xfId="4038" xr:uid="{00000000-0005-0000-0000-0000C50F0000}"/>
    <cellStyle name="Millares 51 10 2 2" xfId="4039" xr:uid="{00000000-0005-0000-0000-0000C60F0000}"/>
    <cellStyle name="Millares 51 10 3" xfId="4040" xr:uid="{00000000-0005-0000-0000-0000C70F0000}"/>
    <cellStyle name="Millares 51 11" xfId="4041" xr:uid="{00000000-0005-0000-0000-0000C80F0000}"/>
    <cellStyle name="Millares 51 11 2" xfId="4042" xr:uid="{00000000-0005-0000-0000-0000C90F0000}"/>
    <cellStyle name="Millares 51 11 2 2" xfId="4043" xr:uid="{00000000-0005-0000-0000-0000CA0F0000}"/>
    <cellStyle name="Millares 51 11 3" xfId="4044" xr:uid="{00000000-0005-0000-0000-0000CB0F0000}"/>
    <cellStyle name="Millares 51 12" xfId="4045" xr:uid="{00000000-0005-0000-0000-0000CC0F0000}"/>
    <cellStyle name="Millares 51 12 2" xfId="4046" xr:uid="{00000000-0005-0000-0000-0000CD0F0000}"/>
    <cellStyle name="Millares 51 12 2 2" xfId="4047" xr:uid="{00000000-0005-0000-0000-0000CE0F0000}"/>
    <cellStyle name="Millares 51 12 3" xfId="4048" xr:uid="{00000000-0005-0000-0000-0000CF0F0000}"/>
    <cellStyle name="Millares 51 13" xfId="4049" xr:uid="{00000000-0005-0000-0000-0000D00F0000}"/>
    <cellStyle name="Millares 51 13 2" xfId="4050" xr:uid="{00000000-0005-0000-0000-0000D10F0000}"/>
    <cellStyle name="Millares 51 14" xfId="4051" xr:uid="{00000000-0005-0000-0000-0000D20F0000}"/>
    <cellStyle name="Millares 51 2" xfId="4052" xr:uid="{00000000-0005-0000-0000-0000D30F0000}"/>
    <cellStyle name="Millares 51 2 2" xfId="4053" xr:uid="{00000000-0005-0000-0000-0000D40F0000}"/>
    <cellStyle name="Millares 51 2 2 2" xfId="4054" xr:uid="{00000000-0005-0000-0000-0000D50F0000}"/>
    <cellStyle name="Millares 51 2 2 2 2" xfId="4055" xr:uid="{00000000-0005-0000-0000-0000D60F0000}"/>
    <cellStyle name="Millares 51 2 2 3" xfId="4056" xr:uid="{00000000-0005-0000-0000-0000D70F0000}"/>
    <cellStyle name="Millares 51 2 3" xfId="4057" xr:uid="{00000000-0005-0000-0000-0000D80F0000}"/>
    <cellStyle name="Millares 51 2 3 2" xfId="4058" xr:uid="{00000000-0005-0000-0000-0000D90F0000}"/>
    <cellStyle name="Millares 51 2 4" xfId="4059" xr:uid="{00000000-0005-0000-0000-0000DA0F0000}"/>
    <cellStyle name="Millares 51 3" xfId="4060" xr:uid="{00000000-0005-0000-0000-0000DB0F0000}"/>
    <cellStyle name="Millares 51 3 2" xfId="4061" xr:uid="{00000000-0005-0000-0000-0000DC0F0000}"/>
    <cellStyle name="Millares 51 3 2 2" xfId="4062" xr:uid="{00000000-0005-0000-0000-0000DD0F0000}"/>
    <cellStyle name="Millares 51 3 3" xfId="4063" xr:uid="{00000000-0005-0000-0000-0000DE0F0000}"/>
    <cellStyle name="Millares 51 4" xfId="4064" xr:uid="{00000000-0005-0000-0000-0000DF0F0000}"/>
    <cellStyle name="Millares 51 4 2" xfId="4065" xr:uid="{00000000-0005-0000-0000-0000E00F0000}"/>
    <cellStyle name="Millares 51 4 2 2" xfId="4066" xr:uid="{00000000-0005-0000-0000-0000E10F0000}"/>
    <cellStyle name="Millares 51 4 3" xfId="4067" xr:uid="{00000000-0005-0000-0000-0000E20F0000}"/>
    <cellStyle name="Millares 51 5" xfId="4068" xr:uid="{00000000-0005-0000-0000-0000E30F0000}"/>
    <cellStyle name="Millares 51 5 2" xfId="4069" xr:uid="{00000000-0005-0000-0000-0000E40F0000}"/>
    <cellStyle name="Millares 51 5 2 2" xfId="4070" xr:uid="{00000000-0005-0000-0000-0000E50F0000}"/>
    <cellStyle name="Millares 51 5 3" xfId="4071" xr:uid="{00000000-0005-0000-0000-0000E60F0000}"/>
    <cellStyle name="Millares 51 6" xfId="4072" xr:uid="{00000000-0005-0000-0000-0000E70F0000}"/>
    <cellStyle name="Millares 51 6 2" xfId="4073" xr:uid="{00000000-0005-0000-0000-0000E80F0000}"/>
    <cellStyle name="Millares 51 6 2 2" xfId="4074" xr:uid="{00000000-0005-0000-0000-0000E90F0000}"/>
    <cellStyle name="Millares 51 6 3" xfId="4075" xr:uid="{00000000-0005-0000-0000-0000EA0F0000}"/>
    <cellStyle name="Millares 51 7" xfId="4076" xr:uid="{00000000-0005-0000-0000-0000EB0F0000}"/>
    <cellStyle name="Millares 51 7 2" xfId="4077" xr:uid="{00000000-0005-0000-0000-0000EC0F0000}"/>
    <cellStyle name="Millares 51 7 2 2" xfId="4078" xr:uid="{00000000-0005-0000-0000-0000ED0F0000}"/>
    <cellStyle name="Millares 51 7 3" xfId="4079" xr:uid="{00000000-0005-0000-0000-0000EE0F0000}"/>
    <cellStyle name="Millares 51 8" xfId="4080" xr:uid="{00000000-0005-0000-0000-0000EF0F0000}"/>
    <cellStyle name="Millares 51 8 2" xfId="4081" xr:uid="{00000000-0005-0000-0000-0000F00F0000}"/>
    <cellStyle name="Millares 51 8 2 2" xfId="4082" xr:uid="{00000000-0005-0000-0000-0000F10F0000}"/>
    <cellStyle name="Millares 51 8 3" xfId="4083" xr:uid="{00000000-0005-0000-0000-0000F20F0000}"/>
    <cellStyle name="Millares 51 9" xfId="4084" xr:uid="{00000000-0005-0000-0000-0000F30F0000}"/>
    <cellStyle name="Millares 51 9 2" xfId="4085" xr:uid="{00000000-0005-0000-0000-0000F40F0000}"/>
    <cellStyle name="Millares 51 9 2 2" xfId="4086" xr:uid="{00000000-0005-0000-0000-0000F50F0000}"/>
    <cellStyle name="Millares 51 9 3" xfId="4087" xr:uid="{00000000-0005-0000-0000-0000F60F0000}"/>
    <cellStyle name="Millares 52" xfId="4088" xr:uid="{00000000-0005-0000-0000-0000F70F0000}"/>
    <cellStyle name="Millares 52 10" xfId="4089" xr:uid="{00000000-0005-0000-0000-0000F80F0000}"/>
    <cellStyle name="Millares 52 10 2" xfId="4090" xr:uid="{00000000-0005-0000-0000-0000F90F0000}"/>
    <cellStyle name="Millares 52 10 2 2" xfId="4091" xr:uid="{00000000-0005-0000-0000-0000FA0F0000}"/>
    <cellStyle name="Millares 52 10 3" xfId="4092" xr:uid="{00000000-0005-0000-0000-0000FB0F0000}"/>
    <cellStyle name="Millares 52 11" xfId="4093" xr:uid="{00000000-0005-0000-0000-0000FC0F0000}"/>
    <cellStyle name="Millares 52 11 2" xfId="4094" xr:uid="{00000000-0005-0000-0000-0000FD0F0000}"/>
    <cellStyle name="Millares 52 11 2 2" xfId="4095" xr:uid="{00000000-0005-0000-0000-0000FE0F0000}"/>
    <cellStyle name="Millares 52 11 3" xfId="4096" xr:uid="{00000000-0005-0000-0000-0000FF0F0000}"/>
    <cellStyle name="Millares 52 12" xfId="4097" xr:uid="{00000000-0005-0000-0000-000000100000}"/>
    <cellStyle name="Millares 52 12 2" xfId="4098" xr:uid="{00000000-0005-0000-0000-000001100000}"/>
    <cellStyle name="Millares 52 12 2 2" xfId="4099" xr:uid="{00000000-0005-0000-0000-000002100000}"/>
    <cellStyle name="Millares 52 12 3" xfId="4100" xr:uid="{00000000-0005-0000-0000-000003100000}"/>
    <cellStyle name="Millares 52 13" xfId="4101" xr:uid="{00000000-0005-0000-0000-000004100000}"/>
    <cellStyle name="Millares 52 13 2" xfId="4102" xr:uid="{00000000-0005-0000-0000-000005100000}"/>
    <cellStyle name="Millares 52 14" xfId="4103" xr:uid="{00000000-0005-0000-0000-000006100000}"/>
    <cellStyle name="Millares 52 2" xfId="4104" xr:uid="{00000000-0005-0000-0000-000007100000}"/>
    <cellStyle name="Millares 52 2 2" xfId="4105" xr:uid="{00000000-0005-0000-0000-000008100000}"/>
    <cellStyle name="Millares 52 2 2 2" xfId="4106" xr:uid="{00000000-0005-0000-0000-000009100000}"/>
    <cellStyle name="Millares 52 2 2 2 2" xfId="4107" xr:uid="{00000000-0005-0000-0000-00000A100000}"/>
    <cellStyle name="Millares 52 2 2 3" xfId="4108" xr:uid="{00000000-0005-0000-0000-00000B100000}"/>
    <cellStyle name="Millares 52 2 3" xfId="4109" xr:uid="{00000000-0005-0000-0000-00000C100000}"/>
    <cellStyle name="Millares 52 2 3 2" xfId="4110" xr:uid="{00000000-0005-0000-0000-00000D100000}"/>
    <cellStyle name="Millares 52 2 4" xfId="4111" xr:uid="{00000000-0005-0000-0000-00000E100000}"/>
    <cellStyle name="Millares 52 3" xfId="4112" xr:uid="{00000000-0005-0000-0000-00000F100000}"/>
    <cellStyle name="Millares 52 3 2" xfId="4113" xr:uid="{00000000-0005-0000-0000-000010100000}"/>
    <cellStyle name="Millares 52 3 2 2" xfId="4114" xr:uid="{00000000-0005-0000-0000-000011100000}"/>
    <cellStyle name="Millares 52 3 3" xfId="4115" xr:uid="{00000000-0005-0000-0000-000012100000}"/>
    <cellStyle name="Millares 52 4" xfId="4116" xr:uid="{00000000-0005-0000-0000-000013100000}"/>
    <cellStyle name="Millares 52 4 2" xfId="4117" xr:uid="{00000000-0005-0000-0000-000014100000}"/>
    <cellStyle name="Millares 52 4 2 2" xfId="4118" xr:uid="{00000000-0005-0000-0000-000015100000}"/>
    <cellStyle name="Millares 52 4 3" xfId="4119" xr:uid="{00000000-0005-0000-0000-000016100000}"/>
    <cellStyle name="Millares 52 5" xfId="4120" xr:uid="{00000000-0005-0000-0000-000017100000}"/>
    <cellStyle name="Millares 52 5 2" xfId="4121" xr:uid="{00000000-0005-0000-0000-000018100000}"/>
    <cellStyle name="Millares 52 5 2 2" xfId="4122" xr:uid="{00000000-0005-0000-0000-000019100000}"/>
    <cellStyle name="Millares 52 5 3" xfId="4123" xr:uid="{00000000-0005-0000-0000-00001A100000}"/>
    <cellStyle name="Millares 52 6" xfId="4124" xr:uid="{00000000-0005-0000-0000-00001B100000}"/>
    <cellStyle name="Millares 52 6 2" xfId="4125" xr:uid="{00000000-0005-0000-0000-00001C100000}"/>
    <cellStyle name="Millares 52 6 2 2" xfId="4126" xr:uid="{00000000-0005-0000-0000-00001D100000}"/>
    <cellStyle name="Millares 52 6 3" xfId="4127" xr:uid="{00000000-0005-0000-0000-00001E100000}"/>
    <cellStyle name="Millares 52 7" xfId="4128" xr:uid="{00000000-0005-0000-0000-00001F100000}"/>
    <cellStyle name="Millares 52 7 2" xfId="4129" xr:uid="{00000000-0005-0000-0000-000020100000}"/>
    <cellStyle name="Millares 52 7 2 2" xfId="4130" xr:uid="{00000000-0005-0000-0000-000021100000}"/>
    <cellStyle name="Millares 52 7 3" xfId="4131" xr:uid="{00000000-0005-0000-0000-000022100000}"/>
    <cellStyle name="Millares 52 8" xfId="4132" xr:uid="{00000000-0005-0000-0000-000023100000}"/>
    <cellStyle name="Millares 52 8 2" xfId="4133" xr:uid="{00000000-0005-0000-0000-000024100000}"/>
    <cellStyle name="Millares 52 8 2 2" xfId="4134" xr:uid="{00000000-0005-0000-0000-000025100000}"/>
    <cellStyle name="Millares 52 8 3" xfId="4135" xr:uid="{00000000-0005-0000-0000-000026100000}"/>
    <cellStyle name="Millares 52 9" xfId="4136" xr:uid="{00000000-0005-0000-0000-000027100000}"/>
    <cellStyle name="Millares 52 9 2" xfId="4137" xr:uid="{00000000-0005-0000-0000-000028100000}"/>
    <cellStyle name="Millares 52 9 2 2" xfId="4138" xr:uid="{00000000-0005-0000-0000-000029100000}"/>
    <cellStyle name="Millares 52 9 3" xfId="4139" xr:uid="{00000000-0005-0000-0000-00002A100000}"/>
    <cellStyle name="Millares 53" xfId="4140" xr:uid="{00000000-0005-0000-0000-00002B100000}"/>
    <cellStyle name="Millares 53 2" xfId="4141" xr:uid="{00000000-0005-0000-0000-00002C100000}"/>
    <cellStyle name="Millares 53 2 2" xfId="4142" xr:uid="{00000000-0005-0000-0000-00002D100000}"/>
    <cellStyle name="Millares 53 2 2 2" xfId="4143" xr:uid="{00000000-0005-0000-0000-00002E100000}"/>
    <cellStyle name="Millares 53 2 3" xfId="4144" xr:uid="{00000000-0005-0000-0000-00002F100000}"/>
    <cellStyle name="Millares 53 3" xfId="4145" xr:uid="{00000000-0005-0000-0000-000030100000}"/>
    <cellStyle name="Millares 53 3 2" xfId="4146" xr:uid="{00000000-0005-0000-0000-000031100000}"/>
    <cellStyle name="Millares 53 4" xfId="4147" xr:uid="{00000000-0005-0000-0000-000032100000}"/>
    <cellStyle name="Millares 54" xfId="4148" xr:uid="{00000000-0005-0000-0000-000033100000}"/>
    <cellStyle name="Millares 54 2" xfId="4149" xr:uid="{00000000-0005-0000-0000-000034100000}"/>
    <cellStyle name="Millares 54 2 2" xfId="4150" xr:uid="{00000000-0005-0000-0000-000035100000}"/>
    <cellStyle name="Millares 54 2 2 2" xfId="4151" xr:uid="{00000000-0005-0000-0000-000036100000}"/>
    <cellStyle name="Millares 54 2 3" xfId="4152" xr:uid="{00000000-0005-0000-0000-000037100000}"/>
    <cellStyle name="Millares 54 3" xfId="4153" xr:uid="{00000000-0005-0000-0000-000038100000}"/>
    <cellStyle name="Millares 54 3 2" xfId="4154" xr:uid="{00000000-0005-0000-0000-000039100000}"/>
    <cellStyle name="Millares 54 4" xfId="4155" xr:uid="{00000000-0005-0000-0000-00003A100000}"/>
    <cellStyle name="Millares 55" xfId="4156" xr:uid="{00000000-0005-0000-0000-00003B100000}"/>
    <cellStyle name="Millares 55 2" xfId="4157" xr:uid="{00000000-0005-0000-0000-00003C100000}"/>
    <cellStyle name="Millares 55 2 2" xfId="4158" xr:uid="{00000000-0005-0000-0000-00003D100000}"/>
    <cellStyle name="Millares 55 2 2 2" xfId="4159" xr:uid="{00000000-0005-0000-0000-00003E100000}"/>
    <cellStyle name="Millares 55 2 3" xfId="4160" xr:uid="{00000000-0005-0000-0000-00003F100000}"/>
    <cellStyle name="Millares 55 3" xfId="4161" xr:uid="{00000000-0005-0000-0000-000040100000}"/>
    <cellStyle name="Millares 55 3 2" xfId="4162" xr:uid="{00000000-0005-0000-0000-000041100000}"/>
    <cellStyle name="Millares 55 4" xfId="4163" xr:uid="{00000000-0005-0000-0000-000042100000}"/>
    <cellStyle name="Millares 56" xfId="4164" xr:uid="{00000000-0005-0000-0000-000043100000}"/>
    <cellStyle name="Millares 56 2" xfId="4165" xr:uid="{00000000-0005-0000-0000-000044100000}"/>
    <cellStyle name="Millares 56 2 2" xfId="4166" xr:uid="{00000000-0005-0000-0000-000045100000}"/>
    <cellStyle name="Millares 56 2 2 2" xfId="4167" xr:uid="{00000000-0005-0000-0000-000046100000}"/>
    <cellStyle name="Millares 56 2 3" xfId="4168" xr:uid="{00000000-0005-0000-0000-000047100000}"/>
    <cellStyle name="Millares 56 3" xfId="4169" xr:uid="{00000000-0005-0000-0000-000048100000}"/>
    <cellStyle name="Millares 56 3 2" xfId="4170" xr:uid="{00000000-0005-0000-0000-000049100000}"/>
    <cellStyle name="Millares 56 4" xfId="4171" xr:uid="{00000000-0005-0000-0000-00004A100000}"/>
    <cellStyle name="Millares 57" xfId="4172" xr:uid="{00000000-0005-0000-0000-00004B100000}"/>
    <cellStyle name="Millares 57 2" xfId="4173" xr:uid="{00000000-0005-0000-0000-00004C100000}"/>
    <cellStyle name="Millares 57 2 2" xfId="4174" xr:uid="{00000000-0005-0000-0000-00004D100000}"/>
    <cellStyle name="Millares 57 2 2 2" xfId="4175" xr:uid="{00000000-0005-0000-0000-00004E100000}"/>
    <cellStyle name="Millares 57 2 3" xfId="4176" xr:uid="{00000000-0005-0000-0000-00004F100000}"/>
    <cellStyle name="Millares 57 3" xfId="4177" xr:uid="{00000000-0005-0000-0000-000050100000}"/>
    <cellStyle name="Millares 57 3 2" xfId="4178" xr:uid="{00000000-0005-0000-0000-000051100000}"/>
    <cellStyle name="Millares 57 4" xfId="4179" xr:uid="{00000000-0005-0000-0000-000052100000}"/>
    <cellStyle name="Millares 58" xfId="4180" xr:uid="{00000000-0005-0000-0000-000053100000}"/>
    <cellStyle name="Millares 58 2" xfId="4181" xr:uid="{00000000-0005-0000-0000-000054100000}"/>
    <cellStyle name="Millares 58 2 2" xfId="4182" xr:uid="{00000000-0005-0000-0000-000055100000}"/>
    <cellStyle name="Millares 58 2 2 2" xfId="4183" xr:uid="{00000000-0005-0000-0000-000056100000}"/>
    <cellStyle name="Millares 58 2 3" xfId="4184" xr:uid="{00000000-0005-0000-0000-000057100000}"/>
    <cellStyle name="Millares 58 3" xfId="4185" xr:uid="{00000000-0005-0000-0000-000058100000}"/>
    <cellStyle name="Millares 58 3 2" xfId="4186" xr:uid="{00000000-0005-0000-0000-000059100000}"/>
    <cellStyle name="Millares 58 4" xfId="4187" xr:uid="{00000000-0005-0000-0000-00005A100000}"/>
    <cellStyle name="Millares 59" xfId="4188" xr:uid="{00000000-0005-0000-0000-00005B100000}"/>
    <cellStyle name="Millares 59 2" xfId="4189" xr:uid="{00000000-0005-0000-0000-00005C100000}"/>
    <cellStyle name="Millares 59 2 2" xfId="4190" xr:uid="{00000000-0005-0000-0000-00005D100000}"/>
    <cellStyle name="Millares 59 2 2 2" xfId="4191" xr:uid="{00000000-0005-0000-0000-00005E100000}"/>
    <cellStyle name="Millares 59 2 3" xfId="4192" xr:uid="{00000000-0005-0000-0000-00005F100000}"/>
    <cellStyle name="Millares 59 3" xfId="4193" xr:uid="{00000000-0005-0000-0000-000060100000}"/>
    <cellStyle name="Millares 59 3 2" xfId="4194" xr:uid="{00000000-0005-0000-0000-000061100000}"/>
    <cellStyle name="Millares 59 4" xfId="4195" xr:uid="{00000000-0005-0000-0000-000062100000}"/>
    <cellStyle name="Millares 6" xfId="4196" xr:uid="{00000000-0005-0000-0000-000063100000}"/>
    <cellStyle name="Millares 6 10" xfId="4197" xr:uid="{00000000-0005-0000-0000-000064100000}"/>
    <cellStyle name="Millares 6 11" xfId="4198" xr:uid="{00000000-0005-0000-0000-000065100000}"/>
    <cellStyle name="Millares 6 12" xfId="4199" xr:uid="{00000000-0005-0000-0000-000066100000}"/>
    <cellStyle name="Millares 6 13" xfId="4200" xr:uid="{00000000-0005-0000-0000-000067100000}"/>
    <cellStyle name="Millares 6 14" xfId="4201" xr:uid="{00000000-0005-0000-0000-000068100000}"/>
    <cellStyle name="Millares 6 2" xfId="4202" xr:uid="{00000000-0005-0000-0000-000069100000}"/>
    <cellStyle name="Millares 6 2 10" xfId="4203" xr:uid="{00000000-0005-0000-0000-00006A100000}"/>
    <cellStyle name="Millares 6 2 11" xfId="4204" xr:uid="{00000000-0005-0000-0000-00006B100000}"/>
    <cellStyle name="Millares 6 2 12" xfId="4205" xr:uid="{00000000-0005-0000-0000-00006C100000}"/>
    <cellStyle name="Millares 6 2 2" xfId="4206" xr:uid="{00000000-0005-0000-0000-00006D100000}"/>
    <cellStyle name="Millares 6 2 2 2" xfId="4207" xr:uid="{00000000-0005-0000-0000-00006E100000}"/>
    <cellStyle name="Millares 6 2 3" xfId="4208" xr:uid="{00000000-0005-0000-0000-00006F100000}"/>
    <cellStyle name="Millares 6 2 4" xfId="4209" xr:uid="{00000000-0005-0000-0000-000070100000}"/>
    <cellStyle name="Millares 6 2 5" xfId="4210" xr:uid="{00000000-0005-0000-0000-000071100000}"/>
    <cellStyle name="Millares 6 2 6" xfId="4211" xr:uid="{00000000-0005-0000-0000-000072100000}"/>
    <cellStyle name="Millares 6 2 7" xfId="4212" xr:uid="{00000000-0005-0000-0000-000073100000}"/>
    <cellStyle name="Millares 6 2 8" xfId="4213" xr:uid="{00000000-0005-0000-0000-000074100000}"/>
    <cellStyle name="Millares 6 2 9" xfId="4214" xr:uid="{00000000-0005-0000-0000-000075100000}"/>
    <cellStyle name="Millares 6 3" xfId="4215" xr:uid="{00000000-0005-0000-0000-000076100000}"/>
    <cellStyle name="Millares 6 4" xfId="4216" xr:uid="{00000000-0005-0000-0000-000077100000}"/>
    <cellStyle name="Millares 6 5" xfId="4217" xr:uid="{00000000-0005-0000-0000-000078100000}"/>
    <cellStyle name="Millares 6 6" xfId="4218" xr:uid="{00000000-0005-0000-0000-000079100000}"/>
    <cellStyle name="Millares 6 7" xfId="4219" xr:uid="{00000000-0005-0000-0000-00007A100000}"/>
    <cellStyle name="Millares 6 8" xfId="4220" xr:uid="{00000000-0005-0000-0000-00007B100000}"/>
    <cellStyle name="Millares 6 9" xfId="4221" xr:uid="{00000000-0005-0000-0000-00007C100000}"/>
    <cellStyle name="Millares 6_29-030-GESTION RIESGO" xfId="4222" xr:uid="{00000000-0005-0000-0000-00007D100000}"/>
    <cellStyle name="Millares 60" xfId="4223" xr:uid="{00000000-0005-0000-0000-00007E100000}"/>
    <cellStyle name="Millares 60 2" xfId="4224" xr:uid="{00000000-0005-0000-0000-00007F100000}"/>
    <cellStyle name="Millares 60 2 2" xfId="4225" xr:uid="{00000000-0005-0000-0000-000080100000}"/>
    <cellStyle name="Millares 60 2 2 2" xfId="4226" xr:uid="{00000000-0005-0000-0000-000081100000}"/>
    <cellStyle name="Millares 60 2 3" xfId="4227" xr:uid="{00000000-0005-0000-0000-000082100000}"/>
    <cellStyle name="Millares 60 3" xfId="4228" xr:uid="{00000000-0005-0000-0000-000083100000}"/>
    <cellStyle name="Millares 60 3 2" xfId="4229" xr:uid="{00000000-0005-0000-0000-000084100000}"/>
    <cellStyle name="Millares 60 4" xfId="4230" xr:uid="{00000000-0005-0000-0000-000085100000}"/>
    <cellStyle name="Millares 61" xfId="4231" xr:uid="{00000000-0005-0000-0000-000086100000}"/>
    <cellStyle name="Millares 61 2" xfId="4232" xr:uid="{00000000-0005-0000-0000-000087100000}"/>
    <cellStyle name="Millares 61 2 2" xfId="4233" xr:uid="{00000000-0005-0000-0000-000088100000}"/>
    <cellStyle name="Millares 61 2 2 2" xfId="4234" xr:uid="{00000000-0005-0000-0000-000089100000}"/>
    <cellStyle name="Millares 61 2 3" xfId="4235" xr:uid="{00000000-0005-0000-0000-00008A100000}"/>
    <cellStyle name="Millares 61 3" xfId="4236" xr:uid="{00000000-0005-0000-0000-00008B100000}"/>
    <cellStyle name="Millares 61 3 2" xfId="4237" xr:uid="{00000000-0005-0000-0000-00008C100000}"/>
    <cellStyle name="Millares 61 4" xfId="4238" xr:uid="{00000000-0005-0000-0000-00008D100000}"/>
    <cellStyle name="Millares 62" xfId="4239" xr:uid="{00000000-0005-0000-0000-00008E100000}"/>
    <cellStyle name="Millares 62 2" xfId="4240" xr:uid="{00000000-0005-0000-0000-00008F100000}"/>
    <cellStyle name="Millares 62 2 2" xfId="4241" xr:uid="{00000000-0005-0000-0000-000090100000}"/>
    <cellStyle name="Millares 62 2 2 2" xfId="4242" xr:uid="{00000000-0005-0000-0000-000091100000}"/>
    <cellStyle name="Millares 62 2 3" xfId="4243" xr:uid="{00000000-0005-0000-0000-000092100000}"/>
    <cellStyle name="Millares 62 3" xfId="4244" xr:uid="{00000000-0005-0000-0000-000093100000}"/>
    <cellStyle name="Millares 62 3 2" xfId="4245" xr:uid="{00000000-0005-0000-0000-000094100000}"/>
    <cellStyle name="Millares 62 4" xfId="4246" xr:uid="{00000000-0005-0000-0000-000095100000}"/>
    <cellStyle name="Millares 63" xfId="4247" xr:uid="{00000000-0005-0000-0000-000096100000}"/>
    <cellStyle name="Millares 63 10" xfId="4248" xr:uid="{00000000-0005-0000-0000-000097100000}"/>
    <cellStyle name="Millares 63 10 2" xfId="4249" xr:uid="{00000000-0005-0000-0000-000098100000}"/>
    <cellStyle name="Millares 63 10 2 2" xfId="4250" xr:uid="{00000000-0005-0000-0000-000099100000}"/>
    <cellStyle name="Millares 63 10 3" xfId="4251" xr:uid="{00000000-0005-0000-0000-00009A100000}"/>
    <cellStyle name="Millares 63 11" xfId="4252" xr:uid="{00000000-0005-0000-0000-00009B100000}"/>
    <cellStyle name="Millares 63 11 2" xfId="4253" xr:uid="{00000000-0005-0000-0000-00009C100000}"/>
    <cellStyle name="Millares 63 11 2 2" xfId="4254" xr:uid="{00000000-0005-0000-0000-00009D100000}"/>
    <cellStyle name="Millares 63 11 3" xfId="4255" xr:uid="{00000000-0005-0000-0000-00009E100000}"/>
    <cellStyle name="Millares 63 12" xfId="4256" xr:uid="{00000000-0005-0000-0000-00009F100000}"/>
    <cellStyle name="Millares 63 12 2" xfId="4257" xr:uid="{00000000-0005-0000-0000-0000A0100000}"/>
    <cellStyle name="Millares 63 12 2 2" xfId="4258" xr:uid="{00000000-0005-0000-0000-0000A1100000}"/>
    <cellStyle name="Millares 63 12 3" xfId="4259" xr:uid="{00000000-0005-0000-0000-0000A2100000}"/>
    <cellStyle name="Millares 63 13" xfId="4260" xr:uid="{00000000-0005-0000-0000-0000A3100000}"/>
    <cellStyle name="Millares 63 13 2" xfId="4261" xr:uid="{00000000-0005-0000-0000-0000A4100000}"/>
    <cellStyle name="Millares 63 14" xfId="4262" xr:uid="{00000000-0005-0000-0000-0000A5100000}"/>
    <cellStyle name="Millares 63 2" xfId="4263" xr:uid="{00000000-0005-0000-0000-0000A6100000}"/>
    <cellStyle name="Millares 63 2 2" xfId="4264" xr:uid="{00000000-0005-0000-0000-0000A7100000}"/>
    <cellStyle name="Millares 63 2 2 2" xfId="4265" xr:uid="{00000000-0005-0000-0000-0000A8100000}"/>
    <cellStyle name="Millares 63 2 2 2 2" xfId="4266" xr:uid="{00000000-0005-0000-0000-0000A9100000}"/>
    <cellStyle name="Millares 63 2 2 3" xfId="4267" xr:uid="{00000000-0005-0000-0000-0000AA100000}"/>
    <cellStyle name="Millares 63 2 3" xfId="4268" xr:uid="{00000000-0005-0000-0000-0000AB100000}"/>
    <cellStyle name="Millares 63 2 3 2" xfId="4269" xr:uid="{00000000-0005-0000-0000-0000AC100000}"/>
    <cellStyle name="Millares 63 2 4" xfId="4270" xr:uid="{00000000-0005-0000-0000-0000AD100000}"/>
    <cellStyle name="Millares 63 3" xfId="4271" xr:uid="{00000000-0005-0000-0000-0000AE100000}"/>
    <cellStyle name="Millares 63 3 2" xfId="4272" xr:uid="{00000000-0005-0000-0000-0000AF100000}"/>
    <cellStyle name="Millares 63 3 2 2" xfId="4273" xr:uid="{00000000-0005-0000-0000-0000B0100000}"/>
    <cellStyle name="Millares 63 3 3" xfId="4274" xr:uid="{00000000-0005-0000-0000-0000B1100000}"/>
    <cellStyle name="Millares 63 4" xfId="4275" xr:uid="{00000000-0005-0000-0000-0000B2100000}"/>
    <cellStyle name="Millares 63 4 2" xfId="4276" xr:uid="{00000000-0005-0000-0000-0000B3100000}"/>
    <cellStyle name="Millares 63 4 2 2" xfId="4277" xr:uid="{00000000-0005-0000-0000-0000B4100000}"/>
    <cellStyle name="Millares 63 4 3" xfId="4278" xr:uid="{00000000-0005-0000-0000-0000B5100000}"/>
    <cellStyle name="Millares 63 5" xfId="4279" xr:uid="{00000000-0005-0000-0000-0000B6100000}"/>
    <cellStyle name="Millares 63 5 2" xfId="4280" xr:uid="{00000000-0005-0000-0000-0000B7100000}"/>
    <cellStyle name="Millares 63 5 2 2" xfId="4281" xr:uid="{00000000-0005-0000-0000-0000B8100000}"/>
    <cellStyle name="Millares 63 5 3" xfId="4282" xr:uid="{00000000-0005-0000-0000-0000B9100000}"/>
    <cellStyle name="Millares 63 6" xfId="4283" xr:uid="{00000000-0005-0000-0000-0000BA100000}"/>
    <cellStyle name="Millares 63 6 2" xfId="4284" xr:uid="{00000000-0005-0000-0000-0000BB100000}"/>
    <cellStyle name="Millares 63 6 2 2" xfId="4285" xr:uid="{00000000-0005-0000-0000-0000BC100000}"/>
    <cellStyle name="Millares 63 6 3" xfId="4286" xr:uid="{00000000-0005-0000-0000-0000BD100000}"/>
    <cellStyle name="Millares 63 7" xfId="4287" xr:uid="{00000000-0005-0000-0000-0000BE100000}"/>
    <cellStyle name="Millares 63 7 2" xfId="4288" xr:uid="{00000000-0005-0000-0000-0000BF100000}"/>
    <cellStyle name="Millares 63 7 2 2" xfId="4289" xr:uid="{00000000-0005-0000-0000-0000C0100000}"/>
    <cellStyle name="Millares 63 7 3" xfId="4290" xr:uid="{00000000-0005-0000-0000-0000C1100000}"/>
    <cellStyle name="Millares 63 8" xfId="4291" xr:uid="{00000000-0005-0000-0000-0000C2100000}"/>
    <cellStyle name="Millares 63 8 2" xfId="4292" xr:uid="{00000000-0005-0000-0000-0000C3100000}"/>
    <cellStyle name="Millares 63 8 2 2" xfId="4293" xr:uid="{00000000-0005-0000-0000-0000C4100000}"/>
    <cellStyle name="Millares 63 8 3" xfId="4294" xr:uid="{00000000-0005-0000-0000-0000C5100000}"/>
    <cellStyle name="Millares 63 9" xfId="4295" xr:uid="{00000000-0005-0000-0000-0000C6100000}"/>
    <cellStyle name="Millares 63 9 2" xfId="4296" xr:uid="{00000000-0005-0000-0000-0000C7100000}"/>
    <cellStyle name="Millares 63 9 2 2" xfId="4297" xr:uid="{00000000-0005-0000-0000-0000C8100000}"/>
    <cellStyle name="Millares 63 9 3" xfId="4298" xr:uid="{00000000-0005-0000-0000-0000C9100000}"/>
    <cellStyle name="Millares 64" xfId="4299" xr:uid="{00000000-0005-0000-0000-0000CA100000}"/>
    <cellStyle name="Millares 64 2" xfId="4300" xr:uid="{00000000-0005-0000-0000-0000CB100000}"/>
    <cellStyle name="Millares 64 2 2" xfId="4301" xr:uid="{00000000-0005-0000-0000-0000CC100000}"/>
    <cellStyle name="Millares 64 2 2 2" xfId="4302" xr:uid="{00000000-0005-0000-0000-0000CD100000}"/>
    <cellStyle name="Millares 64 2 3" xfId="4303" xr:uid="{00000000-0005-0000-0000-0000CE100000}"/>
    <cellStyle name="Millares 64 3" xfId="4304" xr:uid="{00000000-0005-0000-0000-0000CF100000}"/>
    <cellStyle name="Millares 64 3 2" xfId="4305" xr:uid="{00000000-0005-0000-0000-0000D0100000}"/>
    <cellStyle name="Millares 64 4" xfId="4306" xr:uid="{00000000-0005-0000-0000-0000D1100000}"/>
    <cellStyle name="Millares 65" xfId="4307" xr:uid="{00000000-0005-0000-0000-0000D2100000}"/>
    <cellStyle name="Millares 65 10" xfId="4308" xr:uid="{00000000-0005-0000-0000-0000D3100000}"/>
    <cellStyle name="Millares 65 10 2" xfId="4309" xr:uid="{00000000-0005-0000-0000-0000D4100000}"/>
    <cellStyle name="Millares 65 10 2 2" xfId="4310" xr:uid="{00000000-0005-0000-0000-0000D5100000}"/>
    <cellStyle name="Millares 65 10 3" xfId="4311" xr:uid="{00000000-0005-0000-0000-0000D6100000}"/>
    <cellStyle name="Millares 65 11" xfId="4312" xr:uid="{00000000-0005-0000-0000-0000D7100000}"/>
    <cellStyle name="Millares 65 11 2" xfId="4313" xr:uid="{00000000-0005-0000-0000-0000D8100000}"/>
    <cellStyle name="Millares 65 11 2 2" xfId="4314" xr:uid="{00000000-0005-0000-0000-0000D9100000}"/>
    <cellStyle name="Millares 65 11 3" xfId="4315" xr:uid="{00000000-0005-0000-0000-0000DA100000}"/>
    <cellStyle name="Millares 65 12" xfId="4316" xr:uid="{00000000-0005-0000-0000-0000DB100000}"/>
    <cellStyle name="Millares 65 12 2" xfId="4317" xr:uid="{00000000-0005-0000-0000-0000DC100000}"/>
    <cellStyle name="Millares 65 12 2 2" xfId="4318" xr:uid="{00000000-0005-0000-0000-0000DD100000}"/>
    <cellStyle name="Millares 65 12 3" xfId="4319" xr:uid="{00000000-0005-0000-0000-0000DE100000}"/>
    <cellStyle name="Millares 65 13" xfId="4320" xr:uid="{00000000-0005-0000-0000-0000DF100000}"/>
    <cellStyle name="Millares 65 13 2" xfId="4321" xr:uid="{00000000-0005-0000-0000-0000E0100000}"/>
    <cellStyle name="Millares 65 14" xfId="4322" xr:uid="{00000000-0005-0000-0000-0000E1100000}"/>
    <cellStyle name="Millares 65 2" xfId="4323" xr:uid="{00000000-0005-0000-0000-0000E2100000}"/>
    <cellStyle name="Millares 65 2 2" xfId="4324" xr:uid="{00000000-0005-0000-0000-0000E3100000}"/>
    <cellStyle name="Millares 65 2 2 2" xfId="4325" xr:uid="{00000000-0005-0000-0000-0000E4100000}"/>
    <cellStyle name="Millares 65 2 2 2 2" xfId="4326" xr:uid="{00000000-0005-0000-0000-0000E5100000}"/>
    <cellStyle name="Millares 65 2 2 3" xfId="4327" xr:uid="{00000000-0005-0000-0000-0000E6100000}"/>
    <cellStyle name="Millares 65 2 3" xfId="4328" xr:uid="{00000000-0005-0000-0000-0000E7100000}"/>
    <cellStyle name="Millares 65 2 3 2" xfId="4329" xr:uid="{00000000-0005-0000-0000-0000E8100000}"/>
    <cellStyle name="Millares 65 2 4" xfId="4330" xr:uid="{00000000-0005-0000-0000-0000E9100000}"/>
    <cellStyle name="Millares 65 3" xfId="4331" xr:uid="{00000000-0005-0000-0000-0000EA100000}"/>
    <cellStyle name="Millares 65 3 2" xfId="4332" xr:uid="{00000000-0005-0000-0000-0000EB100000}"/>
    <cellStyle name="Millares 65 3 2 2" xfId="4333" xr:uid="{00000000-0005-0000-0000-0000EC100000}"/>
    <cellStyle name="Millares 65 3 3" xfId="4334" xr:uid="{00000000-0005-0000-0000-0000ED100000}"/>
    <cellStyle name="Millares 65 4" xfId="4335" xr:uid="{00000000-0005-0000-0000-0000EE100000}"/>
    <cellStyle name="Millares 65 4 2" xfId="4336" xr:uid="{00000000-0005-0000-0000-0000EF100000}"/>
    <cellStyle name="Millares 65 4 2 2" xfId="4337" xr:uid="{00000000-0005-0000-0000-0000F0100000}"/>
    <cellStyle name="Millares 65 4 3" xfId="4338" xr:uid="{00000000-0005-0000-0000-0000F1100000}"/>
    <cellStyle name="Millares 65 5" xfId="4339" xr:uid="{00000000-0005-0000-0000-0000F2100000}"/>
    <cellStyle name="Millares 65 5 2" xfId="4340" xr:uid="{00000000-0005-0000-0000-0000F3100000}"/>
    <cellStyle name="Millares 65 5 2 2" xfId="4341" xr:uid="{00000000-0005-0000-0000-0000F4100000}"/>
    <cellStyle name="Millares 65 5 3" xfId="4342" xr:uid="{00000000-0005-0000-0000-0000F5100000}"/>
    <cellStyle name="Millares 65 6" xfId="4343" xr:uid="{00000000-0005-0000-0000-0000F6100000}"/>
    <cellStyle name="Millares 65 6 2" xfId="4344" xr:uid="{00000000-0005-0000-0000-0000F7100000}"/>
    <cellStyle name="Millares 65 6 2 2" xfId="4345" xr:uid="{00000000-0005-0000-0000-0000F8100000}"/>
    <cellStyle name="Millares 65 6 3" xfId="4346" xr:uid="{00000000-0005-0000-0000-0000F9100000}"/>
    <cellStyle name="Millares 65 7" xfId="4347" xr:uid="{00000000-0005-0000-0000-0000FA100000}"/>
    <cellStyle name="Millares 65 7 2" xfId="4348" xr:uid="{00000000-0005-0000-0000-0000FB100000}"/>
    <cellStyle name="Millares 65 7 2 2" xfId="4349" xr:uid="{00000000-0005-0000-0000-0000FC100000}"/>
    <cellStyle name="Millares 65 7 3" xfId="4350" xr:uid="{00000000-0005-0000-0000-0000FD100000}"/>
    <cellStyle name="Millares 65 8" xfId="4351" xr:uid="{00000000-0005-0000-0000-0000FE100000}"/>
    <cellStyle name="Millares 65 8 2" xfId="4352" xr:uid="{00000000-0005-0000-0000-0000FF100000}"/>
    <cellStyle name="Millares 65 8 2 2" xfId="4353" xr:uid="{00000000-0005-0000-0000-000000110000}"/>
    <cellStyle name="Millares 65 8 3" xfId="4354" xr:uid="{00000000-0005-0000-0000-000001110000}"/>
    <cellStyle name="Millares 65 9" xfId="4355" xr:uid="{00000000-0005-0000-0000-000002110000}"/>
    <cellStyle name="Millares 65 9 2" xfId="4356" xr:uid="{00000000-0005-0000-0000-000003110000}"/>
    <cellStyle name="Millares 65 9 2 2" xfId="4357" xr:uid="{00000000-0005-0000-0000-000004110000}"/>
    <cellStyle name="Millares 65 9 3" xfId="4358" xr:uid="{00000000-0005-0000-0000-000005110000}"/>
    <cellStyle name="Millares 66" xfId="4359" xr:uid="{00000000-0005-0000-0000-000006110000}"/>
    <cellStyle name="Millares 66 10" xfId="4360" xr:uid="{00000000-0005-0000-0000-000007110000}"/>
    <cellStyle name="Millares 66 10 2" xfId="4361" xr:uid="{00000000-0005-0000-0000-000008110000}"/>
    <cellStyle name="Millares 66 10 2 2" xfId="4362" xr:uid="{00000000-0005-0000-0000-000009110000}"/>
    <cellStyle name="Millares 66 10 3" xfId="4363" xr:uid="{00000000-0005-0000-0000-00000A110000}"/>
    <cellStyle name="Millares 66 11" xfId="4364" xr:uid="{00000000-0005-0000-0000-00000B110000}"/>
    <cellStyle name="Millares 66 11 2" xfId="4365" xr:uid="{00000000-0005-0000-0000-00000C110000}"/>
    <cellStyle name="Millares 66 11 2 2" xfId="4366" xr:uid="{00000000-0005-0000-0000-00000D110000}"/>
    <cellStyle name="Millares 66 11 3" xfId="4367" xr:uid="{00000000-0005-0000-0000-00000E110000}"/>
    <cellStyle name="Millares 66 12" xfId="4368" xr:uid="{00000000-0005-0000-0000-00000F110000}"/>
    <cellStyle name="Millares 66 12 2" xfId="4369" xr:uid="{00000000-0005-0000-0000-000010110000}"/>
    <cellStyle name="Millares 66 12 2 2" xfId="4370" xr:uid="{00000000-0005-0000-0000-000011110000}"/>
    <cellStyle name="Millares 66 12 3" xfId="4371" xr:uid="{00000000-0005-0000-0000-000012110000}"/>
    <cellStyle name="Millares 66 13" xfId="4372" xr:uid="{00000000-0005-0000-0000-000013110000}"/>
    <cellStyle name="Millares 66 13 2" xfId="4373" xr:uid="{00000000-0005-0000-0000-000014110000}"/>
    <cellStyle name="Millares 66 14" xfId="4374" xr:uid="{00000000-0005-0000-0000-000015110000}"/>
    <cellStyle name="Millares 66 2" xfId="4375" xr:uid="{00000000-0005-0000-0000-000016110000}"/>
    <cellStyle name="Millares 66 2 2" xfId="4376" xr:uid="{00000000-0005-0000-0000-000017110000}"/>
    <cellStyle name="Millares 66 2 2 2" xfId="4377" xr:uid="{00000000-0005-0000-0000-000018110000}"/>
    <cellStyle name="Millares 66 2 2 2 2" xfId="4378" xr:uid="{00000000-0005-0000-0000-000019110000}"/>
    <cellStyle name="Millares 66 2 2 3" xfId="4379" xr:uid="{00000000-0005-0000-0000-00001A110000}"/>
    <cellStyle name="Millares 66 2 3" xfId="4380" xr:uid="{00000000-0005-0000-0000-00001B110000}"/>
    <cellStyle name="Millares 66 2 3 2" xfId="4381" xr:uid="{00000000-0005-0000-0000-00001C110000}"/>
    <cellStyle name="Millares 66 2 4" xfId="4382" xr:uid="{00000000-0005-0000-0000-00001D110000}"/>
    <cellStyle name="Millares 66 3" xfId="4383" xr:uid="{00000000-0005-0000-0000-00001E110000}"/>
    <cellStyle name="Millares 66 3 2" xfId="4384" xr:uid="{00000000-0005-0000-0000-00001F110000}"/>
    <cellStyle name="Millares 66 3 2 2" xfId="4385" xr:uid="{00000000-0005-0000-0000-000020110000}"/>
    <cellStyle name="Millares 66 3 3" xfId="4386" xr:uid="{00000000-0005-0000-0000-000021110000}"/>
    <cellStyle name="Millares 66 4" xfId="4387" xr:uid="{00000000-0005-0000-0000-000022110000}"/>
    <cellStyle name="Millares 66 4 2" xfId="4388" xr:uid="{00000000-0005-0000-0000-000023110000}"/>
    <cellStyle name="Millares 66 4 2 2" xfId="4389" xr:uid="{00000000-0005-0000-0000-000024110000}"/>
    <cellStyle name="Millares 66 4 3" xfId="4390" xr:uid="{00000000-0005-0000-0000-000025110000}"/>
    <cellStyle name="Millares 66 5" xfId="4391" xr:uid="{00000000-0005-0000-0000-000026110000}"/>
    <cellStyle name="Millares 66 5 2" xfId="4392" xr:uid="{00000000-0005-0000-0000-000027110000}"/>
    <cellStyle name="Millares 66 5 2 2" xfId="4393" xr:uid="{00000000-0005-0000-0000-000028110000}"/>
    <cellStyle name="Millares 66 5 3" xfId="4394" xr:uid="{00000000-0005-0000-0000-000029110000}"/>
    <cellStyle name="Millares 66 6" xfId="4395" xr:uid="{00000000-0005-0000-0000-00002A110000}"/>
    <cellStyle name="Millares 66 6 2" xfId="4396" xr:uid="{00000000-0005-0000-0000-00002B110000}"/>
    <cellStyle name="Millares 66 6 2 2" xfId="4397" xr:uid="{00000000-0005-0000-0000-00002C110000}"/>
    <cellStyle name="Millares 66 6 3" xfId="4398" xr:uid="{00000000-0005-0000-0000-00002D110000}"/>
    <cellStyle name="Millares 66 7" xfId="4399" xr:uid="{00000000-0005-0000-0000-00002E110000}"/>
    <cellStyle name="Millares 66 7 2" xfId="4400" xr:uid="{00000000-0005-0000-0000-00002F110000}"/>
    <cellStyle name="Millares 66 7 2 2" xfId="4401" xr:uid="{00000000-0005-0000-0000-000030110000}"/>
    <cellStyle name="Millares 66 7 3" xfId="4402" xr:uid="{00000000-0005-0000-0000-000031110000}"/>
    <cellStyle name="Millares 66 8" xfId="4403" xr:uid="{00000000-0005-0000-0000-000032110000}"/>
    <cellStyle name="Millares 66 8 2" xfId="4404" xr:uid="{00000000-0005-0000-0000-000033110000}"/>
    <cellStyle name="Millares 66 8 2 2" xfId="4405" xr:uid="{00000000-0005-0000-0000-000034110000}"/>
    <cellStyle name="Millares 66 8 3" xfId="4406" xr:uid="{00000000-0005-0000-0000-000035110000}"/>
    <cellStyle name="Millares 66 9" xfId="4407" xr:uid="{00000000-0005-0000-0000-000036110000}"/>
    <cellStyle name="Millares 66 9 2" xfId="4408" xr:uid="{00000000-0005-0000-0000-000037110000}"/>
    <cellStyle name="Millares 66 9 2 2" xfId="4409" xr:uid="{00000000-0005-0000-0000-000038110000}"/>
    <cellStyle name="Millares 66 9 3" xfId="4410" xr:uid="{00000000-0005-0000-0000-000039110000}"/>
    <cellStyle name="Millares 67" xfId="4411" xr:uid="{00000000-0005-0000-0000-00003A110000}"/>
    <cellStyle name="Millares 68" xfId="4412" xr:uid="{00000000-0005-0000-0000-00003B110000}"/>
    <cellStyle name="Millares 69" xfId="4413" xr:uid="{00000000-0005-0000-0000-00003C110000}"/>
    <cellStyle name="Millares 69 2" xfId="4414" xr:uid="{00000000-0005-0000-0000-00003D110000}"/>
    <cellStyle name="Millares 69 2 2" xfId="4415" xr:uid="{00000000-0005-0000-0000-00003E110000}"/>
    <cellStyle name="Millares 69 2 2 2" xfId="4416" xr:uid="{00000000-0005-0000-0000-00003F110000}"/>
    <cellStyle name="Millares 69 2 3" xfId="4417" xr:uid="{00000000-0005-0000-0000-000040110000}"/>
    <cellStyle name="Millares 69 3" xfId="4418" xr:uid="{00000000-0005-0000-0000-000041110000}"/>
    <cellStyle name="Millares 69 3 2" xfId="4419" xr:uid="{00000000-0005-0000-0000-000042110000}"/>
    <cellStyle name="Millares 69 4" xfId="4420" xr:uid="{00000000-0005-0000-0000-000043110000}"/>
    <cellStyle name="Millares 7" xfId="4421" xr:uid="{00000000-0005-0000-0000-000044110000}"/>
    <cellStyle name="Millares 7 10" xfId="4422" xr:uid="{00000000-0005-0000-0000-000045110000}"/>
    <cellStyle name="Millares 7 10 2" xfId="4423" xr:uid="{00000000-0005-0000-0000-000046110000}"/>
    <cellStyle name="Millares 7 10 2 2" xfId="4424" xr:uid="{00000000-0005-0000-0000-000047110000}"/>
    <cellStyle name="Millares 7 10 3" xfId="4425" xr:uid="{00000000-0005-0000-0000-000048110000}"/>
    <cellStyle name="Millares 7 11" xfId="4426" xr:uid="{00000000-0005-0000-0000-000049110000}"/>
    <cellStyle name="Millares 7 11 2" xfId="4427" xr:uid="{00000000-0005-0000-0000-00004A110000}"/>
    <cellStyle name="Millares 7 11 2 2" xfId="4428" xr:uid="{00000000-0005-0000-0000-00004B110000}"/>
    <cellStyle name="Millares 7 11 3" xfId="4429" xr:uid="{00000000-0005-0000-0000-00004C110000}"/>
    <cellStyle name="Millares 7 12" xfId="4430" xr:uid="{00000000-0005-0000-0000-00004D110000}"/>
    <cellStyle name="Millares 7 12 2" xfId="4431" xr:uid="{00000000-0005-0000-0000-00004E110000}"/>
    <cellStyle name="Millares 7 12 2 2" xfId="4432" xr:uid="{00000000-0005-0000-0000-00004F110000}"/>
    <cellStyle name="Millares 7 12 3" xfId="4433" xr:uid="{00000000-0005-0000-0000-000050110000}"/>
    <cellStyle name="Millares 7 13" xfId="4434" xr:uid="{00000000-0005-0000-0000-000051110000}"/>
    <cellStyle name="Millares 7 13 2" xfId="4435" xr:uid="{00000000-0005-0000-0000-000052110000}"/>
    <cellStyle name="Millares 7 13 2 2" xfId="4436" xr:uid="{00000000-0005-0000-0000-000053110000}"/>
    <cellStyle name="Millares 7 13 3" xfId="4437" xr:uid="{00000000-0005-0000-0000-000054110000}"/>
    <cellStyle name="Millares 7 14" xfId="4438" xr:uid="{00000000-0005-0000-0000-000055110000}"/>
    <cellStyle name="Millares 7 14 2" xfId="4439" xr:uid="{00000000-0005-0000-0000-000056110000}"/>
    <cellStyle name="Millares 7 14 2 2" xfId="4440" xr:uid="{00000000-0005-0000-0000-000057110000}"/>
    <cellStyle name="Millares 7 14 3" xfId="4441" xr:uid="{00000000-0005-0000-0000-000058110000}"/>
    <cellStyle name="Millares 7 15" xfId="4442" xr:uid="{00000000-0005-0000-0000-000059110000}"/>
    <cellStyle name="Millares 7 15 2" xfId="4443" xr:uid="{00000000-0005-0000-0000-00005A110000}"/>
    <cellStyle name="Millares 7 15 2 2" xfId="4444" xr:uid="{00000000-0005-0000-0000-00005B110000}"/>
    <cellStyle name="Millares 7 15 3" xfId="4445" xr:uid="{00000000-0005-0000-0000-00005C110000}"/>
    <cellStyle name="Millares 7 16" xfId="4446" xr:uid="{00000000-0005-0000-0000-00005D110000}"/>
    <cellStyle name="Millares 7 16 2" xfId="4447" xr:uid="{00000000-0005-0000-0000-00005E110000}"/>
    <cellStyle name="Millares 7 17" xfId="4448" xr:uid="{00000000-0005-0000-0000-00005F110000}"/>
    <cellStyle name="Millares 7 17 2" xfId="4449" xr:uid="{00000000-0005-0000-0000-000060110000}"/>
    <cellStyle name="Millares 7 18" xfId="4450" xr:uid="{00000000-0005-0000-0000-000061110000}"/>
    <cellStyle name="Millares 7 19" xfId="4451" xr:uid="{00000000-0005-0000-0000-000062110000}"/>
    <cellStyle name="Millares 7 2" xfId="4452" xr:uid="{00000000-0005-0000-0000-000063110000}"/>
    <cellStyle name="Millares 7 2 2" xfId="4453" xr:uid="{00000000-0005-0000-0000-000064110000}"/>
    <cellStyle name="Millares 7 2 2 2" xfId="4454" xr:uid="{00000000-0005-0000-0000-000065110000}"/>
    <cellStyle name="Millares 7 2 2 2 2" xfId="4455" xr:uid="{00000000-0005-0000-0000-000066110000}"/>
    <cellStyle name="Millares 7 2 2 3" xfId="4456" xr:uid="{00000000-0005-0000-0000-000067110000}"/>
    <cellStyle name="Millares 7 2 3" xfId="4457" xr:uid="{00000000-0005-0000-0000-000068110000}"/>
    <cellStyle name="Millares 7 2 3 2" xfId="4458" xr:uid="{00000000-0005-0000-0000-000069110000}"/>
    <cellStyle name="Millares 7 2 4" xfId="4459" xr:uid="{00000000-0005-0000-0000-00006A110000}"/>
    <cellStyle name="Millares 7 2 5" xfId="4460" xr:uid="{00000000-0005-0000-0000-00006B110000}"/>
    <cellStyle name="Millares 7 3" xfId="4461" xr:uid="{00000000-0005-0000-0000-00006C110000}"/>
    <cellStyle name="Millares 7 3 10" xfId="4462" xr:uid="{00000000-0005-0000-0000-00006D110000}"/>
    <cellStyle name="Millares 7 3 10 2" xfId="4463" xr:uid="{00000000-0005-0000-0000-00006E110000}"/>
    <cellStyle name="Millares 7 3 10 2 2" xfId="4464" xr:uid="{00000000-0005-0000-0000-00006F110000}"/>
    <cellStyle name="Millares 7 3 10 3" xfId="4465" xr:uid="{00000000-0005-0000-0000-000070110000}"/>
    <cellStyle name="Millares 7 3 11" xfId="4466" xr:uid="{00000000-0005-0000-0000-000071110000}"/>
    <cellStyle name="Millares 7 3 11 2" xfId="4467" xr:uid="{00000000-0005-0000-0000-000072110000}"/>
    <cellStyle name="Millares 7 3 11 2 2" xfId="4468" xr:uid="{00000000-0005-0000-0000-000073110000}"/>
    <cellStyle name="Millares 7 3 11 3" xfId="4469" xr:uid="{00000000-0005-0000-0000-000074110000}"/>
    <cellStyle name="Millares 7 3 12" xfId="4470" xr:uid="{00000000-0005-0000-0000-000075110000}"/>
    <cellStyle name="Millares 7 3 12 2" xfId="4471" xr:uid="{00000000-0005-0000-0000-000076110000}"/>
    <cellStyle name="Millares 7 3 12 2 2" xfId="4472" xr:uid="{00000000-0005-0000-0000-000077110000}"/>
    <cellStyle name="Millares 7 3 12 3" xfId="4473" xr:uid="{00000000-0005-0000-0000-000078110000}"/>
    <cellStyle name="Millares 7 3 13" xfId="4474" xr:uid="{00000000-0005-0000-0000-000079110000}"/>
    <cellStyle name="Millares 7 3 13 2" xfId="4475" xr:uid="{00000000-0005-0000-0000-00007A110000}"/>
    <cellStyle name="Millares 7 3 14" xfId="4476" xr:uid="{00000000-0005-0000-0000-00007B110000}"/>
    <cellStyle name="Millares 7 3 2" xfId="4477" xr:uid="{00000000-0005-0000-0000-00007C110000}"/>
    <cellStyle name="Millares 7 3 2 2" xfId="4478" xr:uid="{00000000-0005-0000-0000-00007D110000}"/>
    <cellStyle name="Millares 7 3 2 2 2" xfId="4479" xr:uid="{00000000-0005-0000-0000-00007E110000}"/>
    <cellStyle name="Millares 7 3 2 2 2 2" xfId="4480" xr:uid="{00000000-0005-0000-0000-00007F110000}"/>
    <cellStyle name="Millares 7 3 2 2 3" xfId="4481" xr:uid="{00000000-0005-0000-0000-000080110000}"/>
    <cellStyle name="Millares 7 3 2 3" xfId="4482" xr:uid="{00000000-0005-0000-0000-000081110000}"/>
    <cellStyle name="Millares 7 3 2 3 2" xfId="4483" xr:uid="{00000000-0005-0000-0000-000082110000}"/>
    <cellStyle name="Millares 7 3 2 4" xfId="4484" xr:uid="{00000000-0005-0000-0000-000083110000}"/>
    <cellStyle name="Millares 7 3 3" xfId="4485" xr:uid="{00000000-0005-0000-0000-000084110000}"/>
    <cellStyle name="Millares 7 3 3 2" xfId="4486" xr:uid="{00000000-0005-0000-0000-000085110000}"/>
    <cellStyle name="Millares 7 3 3 2 2" xfId="4487" xr:uid="{00000000-0005-0000-0000-000086110000}"/>
    <cellStyle name="Millares 7 3 3 3" xfId="4488" xr:uid="{00000000-0005-0000-0000-000087110000}"/>
    <cellStyle name="Millares 7 3 4" xfId="4489" xr:uid="{00000000-0005-0000-0000-000088110000}"/>
    <cellStyle name="Millares 7 3 4 2" xfId="4490" xr:uid="{00000000-0005-0000-0000-000089110000}"/>
    <cellStyle name="Millares 7 3 4 2 2" xfId="4491" xr:uid="{00000000-0005-0000-0000-00008A110000}"/>
    <cellStyle name="Millares 7 3 4 3" xfId="4492" xr:uid="{00000000-0005-0000-0000-00008B110000}"/>
    <cellStyle name="Millares 7 3 5" xfId="4493" xr:uid="{00000000-0005-0000-0000-00008C110000}"/>
    <cellStyle name="Millares 7 3 5 2" xfId="4494" xr:uid="{00000000-0005-0000-0000-00008D110000}"/>
    <cellStyle name="Millares 7 3 5 2 2" xfId="4495" xr:uid="{00000000-0005-0000-0000-00008E110000}"/>
    <cellStyle name="Millares 7 3 5 3" xfId="4496" xr:uid="{00000000-0005-0000-0000-00008F110000}"/>
    <cellStyle name="Millares 7 3 6" xfId="4497" xr:uid="{00000000-0005-0000-0000-000090110000}"/>
    <cellStyle name="Millares 7 3 6 2" xfId="4498" xr:uid="{00000000-0005-0000-0000-000091110000}"/>
    <cellStyle name="Millares 7 3 6 2 2" xfId="4499" xr:uid="{00000000-0005-0000-0000-000092110000}"/>
    <cellStyle name="Millares 7 3 6 3" xfId="4500" xr:uid="{00000000-0005-0000-0000-000093110000}"/>
    <cellStyle name="Millares 7 3 7" xfId="4501" xr:uid="{00000000-0005-0000-0000-000094110000}"/>
    <cellStyle name="Millares 7 3 7 2" xfId="4502" xr:uid="{00000000-0005-0000-0000-000095110000}"/>
    <cellStyle name="Millares 7 3 7 2 2" xfId="4503" xr:uid="{00000000-0005-0000-0000-000096110000}"/>
    <cellStyle name="Millares 7 3 7 3" xfId="4504" xr:uid="{00000000-0005-0000-0000-000097110000}"/>
    <cellStyle name="Millares 7 3 8" xfId="4505" xr:uid="{00000000-0005-0000-0000-000098110000}"/>
    <cellStyle name="Millares 7 3 8 2" xfId="4506" xr:uid="{00000000-0005-0000-0000-000099110000}"/>
    <cellStyle name="Millares 7 3 8 2 2" xfId="4507" xr:uid="{00000000-0005-0000-0000-00009A110000}"/>
    <cellStyle name="Millares 7 3 8 3" xfId="4508" xr:uid="{00000000-0005-0000-0000-00009B110000}"/>
    <cellStyle name="Millares 7 3 9" xfId="4509" xr:uid="{00000000-0005-0000-0000-00009C110000}"/>
    <cellStyle name="Millares 7 3 9 2" xfId="4510" xr:uid="{00000000-0005-0000-0000-00009D110000}"/>
    <cellStyle name="Millares 7 3 9 2 2" xfId="4511" xr:uid="{00000000-0005-0000-0000-00009E110000}"/>
    <cellStyle name="Millares 7 3 9 3" xfId="4512" xr:uid="{00000000-0005-0000-0000-00009F110000}"/>
    <cellStyle name="Millares 7 4" xfId="4513" xr:uid="{00000000-0005-0000-0000-0000A0110000}"/>
    <cellStyle name="Millares 7 4 2" xfId="4514" xr:uid="{00000000-0005-0000-0000-0000A1110000}"/>
    <cellStyle name="Millares 7 4 2 2" xfId="4515" xr:uid="{00000000-0005-0000-0000-0000A2110000}"/>
    <cellStyle name="Millares 7 4 2 2 2" xfId="4516" xr:uid="{00000000-0005-0000-0000-0000A3110000}"/>
    <cellStyle name="Millares 7 4 2 3" xfId="4517" xr:uid="{00000000-0005-0000-0000-0000A4110000}"/>
    <cellStyle name="Millares 7 4 3" xfId="4518" xr:uid="{00000000-0005-0000-0000-0000A5110000}"/>
    <cellStyle name="Millares 7 4 3 2" xfId="4519" xr:uid="{00000000-0005-0000-0000-0000A6110000}"/>
    <cellStyle name="Millares 7 4 4" xfId="4520" xr:uid="{00000000-0005-0000-0000-0000A7110000}"/>
    <cellStyle name="Millares 7 5" xfId="4521" xr:uid="{00000000-0005-0000-0000-0000A8110000}"/>
    <cellStyle name="Millares 7 5 10" xfId="4522" xr:uid="{00000000-0005-0000-0000-0000A9110000}"/>
    <cellStyle name="Millares 7 5 10 2" xfId="4523" xr:uid="{00000000-0005-0000-0000-0000AA110000}"/>
    <cellStyle name="Millares 7 5 10 2 2" xfId="4524" xr:uid="{00000000-0005-0000-0000-0000AB110000}"/>
    <cellStyle name="Millares 7 5 10 3" xfId="4525" xr:uid="{00000000-0005-0000-0000-0000AC110000}"/>
    <cellStyle name="Millares 7 5 11" xfId="4526" xr:uid="{00000000-0005-0000-0000-0000AD110000}"/>
    <cellStyle name="Millares 7 5 11 2" xfId="4527" xr:uid="{00000000-0005-0000-0000-0000AE110000}"/>
    <cellStyle name="Millares 7 5 11 2 2" xfId="4528" xr:uid="{00000000-0005-0000-0000-0000AF110000}"/>
    <cellStyle name="Millares 7 5 11 3" xfId="4529" xr:uid="{00000000-0005-0000-0000-0000B0110000}"/>
    <cellStyle name="Millares 7 5 12" xfId="4530" xr:uid="{00000000-0005-0000-0000-0000B1110000}"/>
    <cellStyle name="Millares 7 5 12 2" xfId="4531" xr:uid="{00000000-0005-0000-0000-0000B2110000}"/>
    <cellStyle name="Millares 7 5 12 2 2" xfId="4532" xr:uid="{00000000-0005-0000-0000-0000B3110000}"/>
    <cellStyle name="Millares 7 5 12 3" xfId="4533" xr:uid="{00000000-0005-0000-0000-0000B4110000}"/>
    <cellStyle name="Millares 7 5 13" xfId="4534" xr:uid="{00000000-0005-0000-0000-0000B5110000}"/>
    <cellStyle name="Millares 7 5 13 2" xfId="4535" xr:uid="{00000000-0005-0000-0000-0000B6110000}"/>
    <cellStyle name="Millares 7 5 14" xfId="4536" xr:uid="{00000000-0005-0000-0000-0000B7110000}"/>
    <cellStyle name="Millares 7 5 2" xfId="4537" xr:uid="{00000000-0005-0000-0000-0000B8110000}"/>
    <cellStyle name="Millares 7 5 2 2" xfId="4538" xr:uid="{00000000-0005-0000-0000-0000B9110000}"/>
    <cellStyle name="Millares 7 5 2 2 2" xfId="4539" xr:uid="{00000000-0005-0000-0000-0000BA110000}"/>
    <cellStyle name="Millares 7 5 2 2 2 2" xfId="4540" xr:uid="{00000000-0005-0000-0000-0000BB110000}"/>
    <cellStyle name="Millares 7 5 2 2 3" xfId="4541" xr:uid="{00000000-0005-0000-0000-0000BC110000}"/>
    <cellStyle name="Millares 7 5 2 3" xfId="4542" xr:uid="{00000000-0005-0000-0000-0000BD110000}"/>
    <cellStyle name="Millares 7 5 2 3 2" xfId="4543" xr:uid="{00000000-0005-0000-0000-0000BE110000}"/>
    <cellStyle name="Millares 7 5 2 4" xfId="4544" xr:uid="{00000000-0005-0000-0000-0000BF110000}"/>
    <cellStyle name="Millares 7 5 3" xfId="4545" xr:uid="{00000000-0005-0000-0000-0000C0110000}"/>
    <cellStyle name="Millares 7 5 3 2" xfId="4546" xr:uid="{00000000-0005-0000-0000-0000C1110000}"/>
    <cellStyle name="Millares 7 5 3 2 2" xfId="4547" xr:uid="{00000000-0005-0000-0000-0000C2110000}"/>
    <cellStyle name="Millares 7 5 3 3" xfId="4548" xr:uid="{00000000-0005-0000-0000-0000C3110000}"/>
    <cellStyle name="Millares 7 5 4" xfId="4549" xr:uid="{00000000-0005-0000-0000-0000C4110000}"/>
    <cellStyle name="Millares 7 5 4 2" xfId="4550" xr:uid="{00000000-0005-0000-0000-0000C5110000}"/>
    <cellStyle name="Millares 7 5 4 2 2" xfId="4551" xr:uid="{00000000-0005-0000-0000-0000C6110000}"/>
    <cellStyle name="Millares 7 5 4 3" xfId="4552" xr:uid="{00000000-0005-0000-0000-0000C7110000}"/>
    <cellStyle name="Millares 7 5 5" xfId="4553" xr:uid="{00000000-0005-0000-0000-0000C8110000}"/>
    <cellStyle name="Millares 7 5 5 2" xfId="4554" xr:uid="{00000000-0005-0000-0000-0000C9110000}"/>
    <cellStyle name="Millares 7 5 5 2 2" xfId="4555" xr:uid="{00000000-0005-0000-0000-0000CA110000}"/>
    <cellStyle name="Millares 7 5 5 3" xfId="4556" xr:uid="{00000000-0005-0000-0000-0000CB110000}"/>
    <cellStyle name="Millares 7 5 6" xfId="4557" xr:uid="{00000000-0005-0000-0000-0000CC110000}"/>
    <cellStyle name="Millares 7 5 6 2" xfId="4558" xr:uid="{00000000-0005-0000-0000-0000CD110000}"/>
    <cellStyle name="Millares 7 5 6 2 2" xfId="4559" xr:uid="{00000000-0005-0000-0000-0000CE110000}"/>
    <cellStyle name="Millares 7 5 6 3" xfId="4560" xr:uid="{00000000-0005-0000-0000-0000CF110000}"/>
    <cellStyle name="Millares 7 5 7" xfId="4561" xr:uid="{00000000-0005-0000-0000-0000D0110000}"/>
    <cellStyle name="Millares 7 5 7 2" xfId="4562" xr:uid="{00000000-0005-0000-0000-0000D1110000}"/>
    <cellStyle name="Millares 7 5 7 2 2" xfId="4563" xr:uid="{00000000-0005-0000-0000-0000D2110000}"/>
    <cellStyle name="Millares 7 5 7 3" xfId="4564" xr:uid="{00000000-0005-0000-0000-0000D3110000}"/>
    <cellStyle name="Millares 7 5 8" xfId="4565" xr:uid="{00000000-0005-0000-0000-0000D4110000}"/>
    <cellStyle name="Millares 7 5 8 2" xfId="4566" xr:uid="{00000000-0005-0000-0000-0000D5110000}"/>
    <cellStyle name="Millares 7 5 8 2 2" xfId="4567" xr:uid="{00000000-0005-0000-0000-0000D6110000}"/>
    <cellStyle name="Millares 7 5 8 3" xfId="4568" xr:uid="{00000000-0005-0000-0000-0000D7110000}"/>
    <cellStyle name="Millares 7 5 9" xfId="4569" xr:uid="{00000000-0005-0000-0000-0000D8110000}"/>
    <cellStyle name="Millares 7 5 9 2" xfId="4570" xr:uid="{00000000-0005-0000-0000-0000D9110000}"/>
    <cellStyle name="Millares 7 5 9 2 2" xfId="4571" xr:uid="{00000000-0005-0000-0000-0000DA110000}"/>
    <cellStyle name="Millares 7 5 9 3" xfId="4572" xr:uid="{00000000-0005-0000-0000-0000DB110000}"/>
    <cellStyle name="Millares 7 6" xfId="4573" xr:uid="{00000000-0005-0000-0000-0000DC110000}"/>
    <cellStyle name="Millares 7 6 2" xfId="4574" xr:uid="{00000000-0005-0000-0000-0000DD110000}"/>
    <cellStyle name="Millares 7 6 2 2" xfId="4575" xr:uid="{00000000-0005-0000-0000-0000DE110000}"/>
    <cellStyle name="Millares 7 6 3" xfId="4576" xr:uid="{00000000-0005-0000-0000-0000DF110000}"/>
    <cellStyle name="Millares 7 7" xfId="4577" xr:uid="{00000000-0005-0000-0000-0000E0110000}"/>
    <cellStyle name="Millares 7 7 2" xfId="4578" xr:uid="{00000000-0005-0000-0000-0000E1110000}"/>
    <cellStyle name="Millares 7 7 2 2" xfId="4579" xr:uid="{00000000-0005-0000-0000-0000E2110000}"/>
    <cellStyle name="Millares 7 7 3" xfId="4580" xr:uid="{00000000-0005-0000-0000-0000E3110000}"/>
    <cellStyle name="Millares 7 8" xfId="4581" xr:uid="{00000000-0005-0000-0000-0000E4110000}"/>
    <cellStyle name="Millares 7 8 2" xfId="4582" xr:uid="{00000000-0005-0000-0000-0000E5110000}"/>
    <cellStyle name="Millares 7 8 2 2" xfId="4583" xr:uid="{00000000-0005-0000-0000-0000E6110000}"/>
    <cellStyle name="Millares 7 8 3" xfId="4584" xr:uid="{00000000-0005-0000-0000-0000E7110000}"/>
    <cellStyle name="Millares 7 9" xfId="4585" xr:uid="{00000000-0005-0000-0000-0000E8110000}"/>
    <cellStyle name="Millares 7 9 2" xfId="4586" xr:uid="{00000000-0005-0000-0000-0000E9110000}"/>
    <cellStyle name="Millares 7 9 2 2" xfId="4587" xr:uid="{00000000-0005-0000-0000-0000EA110000}"/>
    <cellStyle name="Millares 7 9 3" xfId="4588" xr:uid="{00000000-0005-0000-0000-0000EB110000}"/>
    <cellStyle name="Millares 7_29-030-GESTION RIESGO" xfId="4589" xr:uid="{00000000-0005-0000-0000-0000EC110000}"/>
    <cellStyle name="Millares 70" xfId="4590" xr:uid="{00000000-0005-0000-0000-0000ED110000}"/>
    <cellStyle name="Millares 70 10" xfId="4591" xr:uid="{00000000-0005-0000-0000-0000EE110000}"/>
    <cellStyle name="Millares 70 10 2" xfId="4592" xr:uid="{00000000-0005-0000-0000-0000EF110000}"/>
    <cellStyle name="Millares 70 10 2 2" xfId="4593" xr:uid="{00000000-0005-0000-0000-0000F0110000}"/>
    <cellStyle name="Millares 70 10 3" xfId="4594" xr:uid="{00000000-0005-0000-0000-0000F1110000}"/>
    <cellStyle name="Millares 70 11" xfId="4595" xr:uid="{00000000-0005-0000-0000-0000F2110000}"/>
    <cellStyle name="Millares 70 11 2" xfId="4596" xr:uid="{00000000-0005-0000-0000-0000F3110000}"/>
    <cellStyle name="Millares 70 11 2 2" xfId="4597" xr:uid="{00000000-0005-0000-0000-0000F4110000}"/>
    <cellStyle name="Millares 70 11 3" xfId="4598" xr:uid="{00000000-0005-0000-0000-0000F5110000}"/>
    <cellStyle name="Millares 70 12" xfId="4599" xr:uid="{00000000-0005-0000-0000-0000F6110000}"/>
    <cellStyle name="Millares 70 12 2" xfId="4600" xr:uid="{00000000-0005-0000-0000-0000F7110000}"/>
    <cellStyle name="Millares 70 12 2 2" xfId="4601" xr:uid="{00000000-0005-0000-0000-0000F8110000}"/>
    <cellStyle name="Millares 70 12 3" xfId="4602" xr:uid="{00000000-0005-0000-0000-0000F9110000}"/>
    <cellStyle name="Millares 70 13" xfId="4603" xr:uid="{00000000-0005-0000-0000-0000FA110000}"/>
    <cellStyle name="Millares 70 13 2" xfId="4604" xr:uid="{00000000-0005-0000-0000-0000FB110000}"/>
    <cellStyle name="Millares 70 14" xfId="4605" xr:uid="{00000000-0005-0000-0000-0000FC110000}"/>
    <cellStyle name="Millares 70 2" xfId="4606" xr:uid="{00000000-0005-0000-0000-0000FD110000}"/>
    <cellStyle name="Millares 70 2 2" xfId="4607" xr:uid="{00000000-0005-0000-0000-0000FE110000}"/>
    <cellStyle name="Millares 70 2 2 2" xfId="4608" xr:uid="{00000000-0005-0000-0000-0000FF110000}"/>
    <cellStyle name="Millares 70 2 2 2 2" xfId="4609" xr:uid="{00000000-0005-0000-0000-000000120000}"/>
    <cellStyle name="Millares 70 2 2 3" xfId="4610" xr:uid="{00000000-0005-0000-0000-000001120000}"/>
    <cellStyle name="Millares 70 2 3" xfId="4611" xr:uid="{00000000-0005-0000-0000-000002120000}"/>
    <cellStyle name="Millares 70 2 3 2" xfId="4612" xr:uid="{00000000-0005-0000-0000-000003120000}"/>
    <cellStyle name="Millares 70 2 4" xfId="4613" xr:uid="{00000000-0005-0000-0000-000004120000}"/>
    <cellStyle name="Millares 70 3" xfId="4614" xr:uid="{00000000-0005-0000-0000-000005120000}"/>
    <cellStyle name="Millares 70 3 2" xfId="4615" xr:uid="{00000000-0005-0000-0000-000006120000}"/>
    <cellStyle name="Millares 70 3 2 2" xfId="4616" xr:uid="{00000000-0005-0000-0000-000007120000}"/>
    <cellStyle name="Millares 70 3 3" xfId="4617" xr:uid="{00000000-0005-0000-0000-000008120000}"/>
    <cellStyle name="Millares 70 4" xfId="4618" xr:uid="{00000000-0005-0000-0000-000009120000}"/>
    <cellStyle name="Millares 70 4 2" xfId="4619" xr:uid="{00000000-0005-0000-0000-00000A120000}"/>
    <cellStyle name="Millares 70 4 2 2" xfId="4620" xr:uid="{00000000-0005-0000-0000-00000B120000}"/>
    <cellStyle name="Millares 70 4 3" xfId="4621" xr:uid="{00000000-0005-0000-0000-00000C120000}"/>
    <cellStyle name="Millares 70 5" xfId="4622" xr:uid="{00000000-0005-0000-0000-00000D120000}"/>
    <cellStyle name="Millares 70 5 2" xfId="4623" xr:uid="{00000000-0005-0000-0000-00000E120000}"/>
    <cellStyle name="Millares 70 5 2 2" xfId="4624" xr:uid="{00000000-0005-0000-0000-00000F120000}"/>
    <cellStyle name="Millares 70 5 3" xfId="4625" xr:uid="{00000000-0005-0000-0000-000010120000}"/>
    <cellStyle name="Millares 70 6" xfId="4626" xr:uid="{00000000-0005-0000-0000-000011120000}"/>
    <cellStyle name="Millares 70 6 2" xfId="4627" xr:uid="{00000000-0005-0000-0000-000012120000}"/>
    <cellStyle name="Millares 70 6 2 2" xfId="4628" xr:uid="{00000000-0005-0000-0000-000013120000}"/>
    <cellStyle name="Millares 70 6 3" xfId="4629" xr:uid="{00000000-0005-0000-0000-000014120000}"/>
    <cellStyle name="Millares 70 7" xfId="4630" xr:uid="{00000000-0005-0000-0000-000015120000}"/>
    <cellStyle name="Millares 70 7 2" xfId="4631" xr:uid="{00000000-0005-0000-0000-000016120000}"/>
    <cellStyle name="Millares 70 7 2 2" xfId="4632" xr:uid="{00000000-0005-0000-0000-000017120000}"/>
    <cellStyle name="Millares 70 7 3" xfId="4633" xr:uid="{00000000-0005-0000-0000-000018120000}"/>
    <cellStyle name="Millares 70 8" xfId="4634" xr:uid="{00000000-0005-0000-0000-000019120000}"/>
    <cellStyle name="Millares 70 8 2" xfId="4635" xr:uid="{00000000-0005-0000-0000-00001A120000}"/>
    <cellStyle name="Millares 70 8 2 2" xfId="4636" xr:uid="{00000000-0005-0000-0000-00001B120000}"/>
    <cellStyle name="Millares 70 8 3" xfId="4637" xr:uid="{00000000-0005-0000-0000-00001C120000}"/>
    <cellStyle name="Millares 70 9" xfId="4638" xr:uid="{00000000-0005-0000-0000-00001D120000}"/>
    <cellStyle name="Millares 70 9 2" xfId="4639" xr:uid="{00000000-0005-0000-0000-00001E120000}"/>
    <cellStyle name="Millares 70 9 2 2" xfId="4640" xr:uid="{00000000-0005-0000-0000-00001F120000}"/>
    <cellStyle name="Millares 70 9 3" xfId="4641" xr:uid="{00000000-0005-0000-0000-000020120000}"/>
    <cellStyle name="Millares 71" xfId="4642" xr:uid="{00000000-0005-0000-0000-000021120000}"/>
    <cellStyle name="Millares 71 2" xfId="4643" xr:uid="{00000000-0005-0000-0000-000022120000}"/>
    <cellStyle name="Millares 71 2 2" xfId="4644" xr:uid="{00000000-0005-0000-0000-000023120000}"/>
    <cellStyle name="Millares 71 2 2 2" xfId="4645" xr:uid="{00000000-0005-0000-0000-000024120000}"/>
    <cellStyle name="Millares 71 2 3" xfId="4646" xr:uid="{00000000-0005-0000-0000-000025120000}"/>
    <cellStyle name="Millares 71 3" xfId="4647" xr:uid="{00000000-0005-0000-0000-000026120000}"/>
    <cellStyle name="Millares 71 3 2" xfId="4648" xr:uid="{00000000-0005-0000-0000-000027120000}"/>
    <cellStyle name="Millares 71 4" xfId="4649" xr:uid="{00000000-0005-0000-0000-000028120000}"/>
    <cellStyle name="Millares 72" xfId="4650" xr:uid="{00000000-0005-0000-0000-000029120000}"/>
    <cellStyle name="Millares 72 10" xfId="4651" xr:uid="{00000000-0005-0000-0000-00002A120000}"/>
    <cellStyle name="Millares 72 10 2" xfId="4652" xr:uid="{00000000-0005-0000-0000-00002B120000}"/>
    <cellStyle name="Millares 72 10 2 2" xfId="4653" xr:uid="{00000000-0005-0000-0000-00002C120000}"/>
    <cellStyle name="Millares 72 10 3" xfId="4654" xr:uid="{00000000-0005-0000-0000-00002D120000}"/>
    <cellStyle name="Millares 72 11" xfId="4655" xr:uid="{00000000-0005-0000-0000-00002E120000}"/>
    <cellStyle name="Millares 72 11 2" xfId="4656" xr:uid="{00000000-0005-0000-0000-00002F120000}"/>
    <cellStyle name="Millares 72 11 2 2" xfId="4657" xr:uid="{00000000-0005-0000-0000-000030120000}"/>
    <cellStyle name="Millares 72 11 3" xfId="4658" xr:uid="{00000000-0005-0000-0000-000031120000}"/>
    <cellStyle name="Millares 72 12" xfId="4659" xr:uid="{00000000-0005-0000-0000-000032120000}"/>
    <cellStyle name="Millares 72 12 2" xfId="4660" xr:uid="{00000000-0005-0000-0000-000033120000}"/>
    <cellStyle name="Millares 72 12 2 2" xfId="4661" xr:uid="{00000000-0005-0000-0000-000034120000}"/>
    <cellStyle name="Millares 72 12 3" xfId="4662" xr:uid="{00000000-0005-0000-0000-000035120000}"/>
    <cellStyle name="Millares 72 13" xfId="4663" xr:uid="{00000000-0005-0000-0000-000036120000}"/>
    <cellStyle name="Millares 72 13 2" xfId="4664" xr:uid="{00000000-0005-0000-0000-000037120000}"/>
    <cellStyle name="Millares 72 14" xfId="4665" xr:uid="{00000000-0005-0000-0000-000038120000}"/>
    <cellStyle name="Millares 72 2" xfId="4666" xr:uid="{00000000-0005-0000-0000-000039120000}"/>
    <cellStyle name="Millares 72 2 2" xfId="4667" xr:uid="{00000000-0005-0000-0000-00003A120000}"/>
    <cellStyle name="Millares 72 2 2 2" xfId="4668" xr:uid="{00000000-0005-0000-0000-00003B120000}"/>
    <cellStyle name="Millares 72 2 2 2 2" xfId="4669" xr:uid="{00000000-0005-0000-0000-00003C120000}"/>
    <cellStyle name="Millares 72 2 2 3" xfId="4670" xr:uid="{00000000-0005-0000-0000-00003D120000}"/>
    <cellStyle name="Millares 72 2 3" xfId="4671" xr:uid="{00000000-0005-0000-0000-00003E120000}"/>
    <cellStyle name="Millares 72 2 3 2" xfId="4672" xr:uid="{00000000-0005-0000-0000-00003F120000}"/>
    <cellStyle name="Millares 72 2 4" xfId="4673" xr:uid="{00000000-0005-0000-0000-000040120000}"/>
    <cellStyle name="Millares 72 3" xfId="4674" xr:uid="{00000000-0005-0000-0000-000041120000}"/>
    <cellStyle name="Millares 72 3 2" xfId="4675" xr:uid="{00000000-0005-0000-0000-000042120000}"/>
    <cellStyle name="Millares 72 3 2 2" xfId="4676" xr:uid="{00000000-0005-0000-0000-000043120000}"/>
    <cellStyle name="Millares 72 3 3" xfId="4677" xr:uid="{00000000-0005-0000-0000-000044120000}"/>
    <cellStyle name="Millares 72 4" xfId="4678" xr:uid="{00000000-0005-0000-0000-000045120000}"/>
    <cellStyle name="Millares 72 4 2" xfId="4679" xr:uid="{00000000-0005-0000-0000-000046120000}"/>
    <cellStyle name="Millares 72 4 2 2" xfId="4680" xr:uid="{00000000-0005-0000-0000-000047120000}"/>
    <cellStyle name="Millares 72 4 3" xfId="4681" xr:uid="{00000000-0005-0000-0000-000048120000}"/>
    <cellStyle name="Millares 72 5" xfId="4682" xr:uid="{00000000-0005-0000-0000-000049120000}"/>
    <cellStyle name="Millares 72 5 2" xfId="4683" xr:uid="{00000000-0005-0000-0000-00004A120000}"/>
    <cellStyle name="Millares 72 5 2 2" xfId="4684" xr:uid="{00000000-0005-0000-0000-00004B120000}"/>
    <cellStyle name="Millares 72 5 3" xfId="4685" xr:uid="{00000000-0005-0000-0000-00004C120000}"/>
    <cellStyle name="Millares 72 6" xfId="4686" xr:uid="{00000000-0005-0000-0000-00004D120000}"/>
    <cellStyle name="Millares 72 6 2" xfId="4687" xr:uid="{00000000-0005-0000-0000-00004E120000}"/>
    <cellStyle name="Millares 72 6 2 2" xfId="4688" xr:uid="{00000000-0005-0000-0000-00004F120000}"/>
    <cellStyle name="Millares 72 6 3" xfId="4689" xr:uid="{00000000-0005-0000-0000-000050120000}"/>
    <cellStyle name="Millares 72 7" xfId="4690" xr:uid="{00000000-0005-0000-0000-000051120000}"/>
    <cellStyle name="Millares 72 7 2" xfId="4691" xr:uid="{00000000-0005-0000-0000-000052120000}"/>
    <cellStyle name="Millares 72 7 2 2" xfId="4692" xr:uid="{00000000-0005-0000-0000-000053120000}"/>
    <cellStyle name="Millares 72 7 3" xfId="4693" xr:uid="{00000000-0005-0000-0000-000054120000}"/>
    <cellStyle name="Millares 72 8" xfId="4694" xr:uid="{00000000-0005-0000-0000-000055120000}"/>
    <cellStyle name="Millares 72 8 2" xfId="4695" xr:uid="{00000000-0005-0000-0000-000056120000}"/>
    <cellStyle name="Millares 72 8 2 2" xfId="4696" xr:uid="{00000000-0005-0000-0000-000057120000}"/>
    <cellStyle name="Millares 72 8 3" xfId="4697" xr:uid="{00000000-0005-0000-0000-000058120000}"/>
    <cellStyle name="Millares 72 9" xfId="4698" xr:uid="{00000000-0005-0000-0000-000059120000}"/>
    <cellStyle name="Millares 72 9 2" xfId="4699" xr:uid="{00000000-0005-0000-0000-00005A120000}"/>
    <cellStyle name="Millares 72 9 2 2" xfId="4700" xr:uid="{00000000-0005-0000-0000-00005B120000}"/>
    <cellStyle name="Millares 72 9 3" xfId="4701" xr:uid="{00000000-0005-0000-0000-00005C120000}"/>
    <cellStyle name="Millares 73" xfId="4702" xr:uid="{00000000-0005-0000-0000-00005D120000}"/>
    <cellStyle name="Millares 73 2" xfId="4703" xr:uid="{00000000-0005-0000-0000-00005E120000}"/>
    <cellStyle name="Millares 73 2 2" xfId="4704" xr:uid="{00000000-0005-0000-0000-00005F120000}"/>
    <cellStyle name="Millares 73 2 2 2" xfId="4705" xr:uid="{00000000-0005-0000-0000-000060120000}"/>
    <cellStyle name="Millares 73 2 3" xfId="4706" xr:uid="{00000000-0005-0000-0000-000061120000}"/>
    <cellStyle name="Millares 73 3" xfId="4707" xr:uid="{00000000-0005-0000-0000-000062120000}"/>
    <cellStyle name="Millares 73 3 2" xfId="4708" xr:uid="{00000000-0005-0000-0000-000063120000}"/>
    <cellStyle name="Millares 73 4" xfId="4709" xr:uid="{00000000-0005-0000-0000-000064120000}"/>
    <cellStyle name="Millares 74" xfId="4710" xr:uid="{00000000-0005-0000-0000-000065120000}"/>
    <cellStyle name="Millares 74 10" xfId="4711" xr:uid="{00000000-0005-0000-0000-000066120000}"/>
    <cellStyle name="Millares 74 10 2" xfId="4712" xr:uid="{00000000-0005-0000-0000-000067120000}"/>
    <cellStyle name="Millares 74 10 2 2" xfId="4713" xr:uid="{00000000-0005-0000-0000-000068120000}"/>
    <cellStyle name="Millares 74 10 3" xfId="4714" xr:uid="{00000000-0005-0000-0000-000069120000}"/>
    <cellStyle name="Millares 74 11" xfId="4715" xr:uid="{00000000-0005-0000-0000-00006A120000}"/>
    <cellStyle name="Millares 74 11 2" xfId="4716" xr:uid="{00000000-0005-0000-0000-00006B120000}"/>
    <cellStyle name="Millares 74 11 2 2" xfId="4717" xr:uid="{00000000-0005-0000-0000-00006C120000}"/>
    <cellStyle name="Millares 74 11 3" xfId="4718" xr:uid="{00000000-0005-0000-0000-00006D120000}"/>
    <cellStyle name="Millares 74 12" xfId="4719" xr:uid="{00000000-0005-0000-0000-00006E120000}"/>
    <cellStyle name="Millares 74 12 2" xfId="4720" xr:uid="{00000000-0005-0000-0000-00006F120000}"/>
    <cellStyle name="Millares 74 12 2 2" xfId="4721" xr:uid="{00000000-0005-0000-0000-000070120000}"/>
    <cellStyle name="Millares 74 12 3" xfId="4722" xr:uid="{00000000-0005-0000-0000-000071120000}"/>
    <cellStyle name="Millares 74 13" xfId="4723" xr:uid="{00000000-0005-0000-0000-000072120000}"/>
    <cellStyle name="Millares 74 13 2" xfId="4724" xr:uid="{00000000-0005-0000-0000-000073120000}"/>
    <cellStyle name="Millares 74 14" xfId="4725" xr:uid="{00000000-0005-0000-0000-000074120000}"/>
    <cellStyle name="Millares 74 2" xfId="4726" xr:uid="{00000000-0005-0000-0000-000075120000}"/>
    <cellStyle name="Millares 74 2 2" xfId="4727" xr:uid="{00000000-0005-0000-0000-000076120000}"/>
    <cellStyle name="Millares 74 2 2 2" xfId="4728" xr:uid="{00000000-0005-0000-0000-000077120000}"/>
    <cellStyle name="Millares 74 2 2 2 2" xfId="4729" xr:uid="{00000000-0005-0000-0000-000078120000}"/>
    <cellStyle name="Millares 74 2 2 3" xfId="4730" xr:uid="{00000000-0005-0000-0000-000079120000}"/>
    <cellStyle name="Millares 74 2 3" xfId="4731" xr:uid="{00000000-0005-0000-0000-00007A120000}"/>
    <cellStyle name="Millares 74 2 3 2" xfId="4732" xr:uid="{00000000-0005-0000-0000-00007B120000}"/>
    <cellStyle name="Millares 74 2 4" xfId="4733" xr:uid="{00000000-0005-0000-0000-00007C120000}"/>
    <cellStyle name="Millares 74 3" xfId="4734" xr:uid="{00000000-0005-0000-0000-00007D120000}"/>
    <cellStyle name="Millares 74 3 2" xfId="4735" xr:uid="{00000000-0005-0000-0000-00007E120000}"/>
    <cellStyle name="Millares 74 3 2 2" xfId="4736" xr:uid="{00000000-0005-0000-0000-00007F120000}"/>
    <cellStyle name="Millares 74 3 3" xfId="4737" xr:uid="{00000000-0005-0000-0000-000080120000}"/>
    <cellStyle name="Millares 74 4" xfId="4738" xr:uid="{00000000-0005-0000-0000-000081120000}"/>
    <cellStyle name="Millares 74 4 2" xfId="4739" xr:uid="{00000000-0005-0000-0000-000082120000}"/>
    <cellStyle name="Millares 74 4 2 2" xfId="4740" xr:uid="{00000000-0005-0000-0000-000083120000}"/>
    <cellStyle name="Millares 74 4 3" xfId="4741" xr:uid="{00000000-0005-0000-0000-000084120000}"/>
    <cellStyle name="Millares 74 5" xfId="4742" xr:uid="{00000000-0005-0000-0000-000085120000}"/>
    <cellStyle name="Millares 74 5 2" xfId="4743" xr:uid="{00000000-0005-0000-0000-000086120000}"/>
    <cellStyle name="Millares 74 5 2 2" xfId="4744" xr:uid="{00000000-0005-0000-0000-000087120000}"/>
    <cellStyle name="Millares 74 5 3" xfId="4745" xr:uid="{00000000-0005-0000-0000-000088120000}"/>
    <cellStyle name="Millares 74 6" xfId="4746" xr:uid="{00000000-0005-0000-0000-000089120000}"/>
    <cellStyle name="Millares 74 6 2" xfId="4747" xr:uid="{00000000-0005-0000-0000-00008A120000}"/>
    <cellStyle name="Millares 74 6 2 2" xfId="4748" xr:uid="{00000000-0005-0000-0000-00008B120000}"/>
    <cellStyle name="Millares 74 6 3" xfId="4749" xr:uid="{00000000-0005-0000-0000-00008C120000}"/>
    <cellStyle name="Millares 74 7" xfId="4750" xr:uid="{00000000-0005-0000-0000-00008D120000}"/>
    <cellStyle name="Millares 74 7 2" xfId="4751" xr:uid="{00000000-0005-0000-0000-00008E120000}"/>
    <cellStyle name="Millares 74 7 2 2" xfId="4752" xr:uid="{00000000-0005-0000-0000-00008F120000}"/>
    <cellStyle name="Millares 74 7 3" xfId="4753" xr:uid="{00000000-0005-0000-0000-000090120000}"/>
    <cellStyle name="Millares 74 8" xfId="4754" xr:uid="{00000000-0005-0000-0000-000091120000}"/>
    <cellStyle name="Millares 74 8 2" xfId="4755" xr:uid="{00000000-0005-0000-0000-000092120000}"/>
    <cellStyle name="Millares 74 8 2 2" xfId="4756" xr:uid="{00000000-0005-0000-0000-000093120000}"/>
    <cellStyle name="Millares 74 8 3" xfId="4757" xr:uid="{00000000-0005-0000-0000-000094120000}"/>
    <cellStyle name="Millares 74 9" xfId="4758" xr:uid="{00000000-0005-0000-0000-000095120000}"/>
    <cellStyle name="Millares 74 9 2" xfId="4759" xr:uid="{00000000-0005-0000-0000-000096120000}"/>
    <cellStyle name="Millares 74 9 2 2" xfId="4760" xr:uid="{00000000-0005-0000-0000-000097120000}"/>
    <cellStyle name="Millares 74 9 3" xfId="4761" xr:uid="{00000000-0005-0000-0000-000098120000}"/>
    <cellStyle name="Millares 75" xfId="4762" xr:uid="{00000000-0005-0000-0000-000099120000}"/>
    <cellStyle name="Millares 75 2" xfId="4763" xr:uid="{00000000-0005-0000-0000-00009A120000}"/>
    <cellStyle name="Millares 75 2 2" xfId="4764" xr:uid="{00000000-0005-0000-0000-00009B120000}"/>
    <cellStyle name="Millares 75 2 2 2" xfId="4765" xr:uid="{00000000-0005-0000-0000-00009C120000}"/>
    <cellStyle name="Millares 75 2 3" xfId="4766" xr:uid="{00000000-0005-0000-0000-00009D120000}"/>
    <cellStyle name="Millares 75 3" xfId="4767" xr:uid="{00000000-0005-0000-0000-00009E120000}"/>
    <cellStyle name="Millares 75 3 2" xfId="4768" xr:uid="{00000000-0005-0000-0000-00009F120000}"/>
    <cellStyle name="Millares 75 4" xfId="4769" xr:uid="{00000000-0005-0000-0000-0000A0120000}"/>
    <cellStyle name="Millares 76" xfId="4770" xr:uid="{00000000-0005-0000-0000-0000A1120000}"/>
    <cellStyle name="Millares 76 10" xfId="4771" xr:uid="{00000000-0005-0000-0000-0000A2120000}"/>
    <cellStyle name="Millares 76 10 2" xfId="4772" xr:uid="{00000000-0005-0000-0000-0000A3120000}"/>
    <cellStyle name="Millares 76 10 2 2" xfId="4773" xr:uid="{00000000-0005-0000-0000-0000A4120000}"/>
    <cellStyle name="Millares 76 10 3" xfId="4774" xr:uid="{00000000-0005-0000-0000-0000A5120000}"/>
    <cellStyle name="Millares 76 11" xfId="4775" xr:uid="{00000000-0005-0000-0000-0000A6120000}"/>
    <cellStyle name="Millares 76 11 2" xfId="4776" xr:uid="{00000000-0005-0000-0000-0000A7120000}"/>
    <cellStyle name="Millares 76 11 2 2" xfId="4777" xr:uid="{00000000-0005-0000-0000-0000A8120000}"/>
    <cellStyle name="Millares 76 11 3" xfId="4778" xr:uid="{00000000-0005-0000-0000-0000A9120000}"/>
    <cellStyle name="Millares 76 12" xfId="4779" xr:uid="{00000000-0005-0000-0000-0000AA120000}"/>
    <cellStyle name="Millares 76 12 2" xfId="4780" xr:uid="{00000000-0005-0000-0000-0000AB120000}"/>
    <cellStyle name="Millares 76 12 2 2" xfId="4781" xr:uid="{00000000-0005-0000-0000-0000AC120000}"/>
    <cellStyle name="Millares 76 12 3" xfId="4782" xr:uid="{00000000-0005-0000-0000-0000AD120000}"/>
    <cellStyle name="Millares 76 13" xfId="4783" xr:uid="{00000000-0005-0000-0000-0000AE120000}"/>
    <cellStyle name="Millares 76 13 2" xfId="4784" xr:uid="{00000000-0005-0000-0000-0000AF120000}"/>
    <cellStyle name="Millares 76 14" xfId="4785" xr:uid="{00000000-0005-0000-0000-0000B0120000}"/>
    <cellStyle name="Millares 76 2" xfId="4786" xr:uid="{00000000-0005-0000-0000-0000B1120000}"/>
    <cellStyle name="Millares 76 2 2" xfId="4787" xr:uid="{00000000-0005-0000-0000-0000B2120000}"/>
    <cellStyle name="Millares 76 2 2 2" xfId="4788" xr:uid="{00000000-0005-0000-0000-0000B3120000}"/>
    <cellStyle name="Millares 76 2 2 2 2" xfId="4789" xr:uid="{00000000-0005-0000-0000-0000B4120000}"/>
    <cellStyle name="Millares 76 2 2 3" xfId="4790" xr:uid="{00000000-0005-0000-0000-0000B5120000}"/>
    <cellStyle name="Millares 76 2 3" xfId="4791" xr:uid="{00000000-0005-0000-0000-0000B6120000}"/>
    <cellStyle name="Millares 76 2 3 2" xfId="4792" xr:uid="{00000000-0005-0000-0000-0000B7120000}"/>
    <cellStyle name="Millares 76 2 4" xfId="4793" xr:uid="{00000000-0005-0000-0000-0000B8120000}"/>
    <cellStyle name="Millares 76 3" xfId="4794" xr:uid="{00000000-0005-0000-0000-0000B9120000}"/>
    <cellStyle name="Millares 76 3 2" xfId="4795" xr:uid="{00000000-0005-0000-0000-0000BA120000}"/>
    <cellStyle name="Millares 76 3 2 2" xfId="4796" xr:uid="{00000000-0005-0000-0000-0000BB120000}"/>
    <cellStyle name="Millares 76 3 3" xfId="4797" xr:uid="{00000000-0005-0000-0000-0000BC120000}"/>
    <cellStyle name="Millares 76 4" xfId="4798" xr:uid="{00000000-0005-0000-0000-0000BD120000}"/>
    <cellStyle name="Millares 76 4 2" xfId="4799" xr:uid="{00000000-0005-0000-0000-0000BE120000}"/>
    <cellStyle name="Millares 76 4 2 2" xfId="4800" xr:uid="{00000000-0005-0000-0000-0000BF120000}"/>
    <cellStyle name="Millares 76 4 3" xfId="4801" xr:uid="{00000000-0005-0000-0000-0000C0120000}"/>
    <cellStyle name="Millares 76 5" xfId="4802" xr:uid="{00000000-0005-0000-0000-0000C1120000}"/>
    <cellStyle name="Millares 76 5 2" xfId="4803" xr:uid="{00000000-0005-0000-0000-0000C2120000}"/>
    <cellStyle name="Millares 76 5 2 2" xfId="4804" xr:uid="{00000000-0005-0000-0000-0000C3120000}"/>
    <cellStyle name="Millares 76 5 3" xfId="4805" xr:uid="{00000000-0005-0000-0000-0000C4120000}"/>
    <cellStyle name="Millares 76 6" xfId="4806" xr:uid="{00000000-0005-0000-0000-0000C5120000}"/>
    <cellStyle name="Millares 76 6 2" xfId="4807" xr:uid="{00000000-0005-0000-0000-0000C6120000}"/>
    <cellStyle name="Millares 76 6 2 2" xfId="4808" xr:uid="{00000000-0005-0000-0000-0000C7120000}"/>
    <cellStyle name="Millares 76 6 3" xfId="4809" xr:uid="{00000000-0005-0000-0000-0000C8120000}"/>
    <cellStyle name="Millares 76 7" xfId="4810" xr:uid="{00000000-0005-0000-0000-0000C9120000}"/>
    <cellStyle name="Millares 76 7 2" xfId="4811" xr:uid="{00000000-0005-0000-0000-0000CA120000}"/>
    <cellStyle name="Millares 76 7 2 2" xfId="4812" xr:uid="{00000000-0005-0000-0000-0000CB120000}"/>
    <cellStyle name="Millares 76 7 3" xfId="4813" xr:uid="{00000000-0005-0000-0000-0000CC120000}"/>
    <cellStyle name="Millares 76 8" xfId="4814" xr:uid="{00000000-0005-0000-0000-0000CD120000}"/>
    <cellStyle name="Millares 76 8 2" xfId="4815" xr:uid="{00000000-0005-0000-0000-0000CE120000}"/>
    <cellStyle name="Millares 76 8 2 2" xfId="4816" xr:uid="{00000000-0005-0000-0000-0000CF120000}"/>
    <cellStyle name="Millares 76 8 3" xfId="4817" xr:uid="{00000000-0005-0000-0000-0000D0120000}"/>
    <cellStyle name="Millares 76 9" xfId="4818" xr:uid="{00000000-0005-0000-0000-0000D1120000}"/>
    <cellStyle name="Millares 76 9 2" xfId="4819" xr:uid="{00000000-0005-0000-0000-0000D2120000}"/>
    <cellStyle name="Millares 76 9 2 2" xfId="4820" xr:uid="{00000000-0005-0000-0000-0000D3120000}"/>
    <cellStyle name="Millares 76 9 3" xfId="4821" xr:uid="{00000000-0005-0000-0000-0000D4120000}"/>
    <cellStyle name="Millares 77" xfId="4822" xr:uid="{00000000-0005-0000-0000-0000D5120000}"/>
    <cellStyle name="Millares 77 2" xfId="4823" xr:uid="{00000000-0005-0000-0000-0000D6120000}"/>
    <cellStyle name="Millares 77 2 2" xfId="4824" xr:uid="{00000000-0005-0000-0000-0000D7120000}"/>
    <cellStyle name="Millares 77 2 2 2" xfId="4825" xr:uid="{00000000-0005-0000-0000-0000D8120000}"/>
    <cellStyle name="Millares 77 2 3" xfId="4826" xr:uid="{00000000-0005-0000-0000-0000D9120000}"/>
    <cellStyle name="Millares 77 3" xfId="4827" xr:uid="{00000000-0005-0000-0000-0000DA120000}"/>
    <cellStyle name="Millares 77 3 2" xfId="4828" xr:uid="{00000000-0005-0000-0000-0000DB120000}"/>
    <cellStyle name="Millares 77 4" xfId="4829" xr:uid="{00000000-0005-0000-0000-0000DC120000}"/>
    <cellStyle name="Millares 78" xfId="4830" xr:uid="{00000000-0005-0000-0000-0000DD120000}"/>
    <cellStyle name="Millares 78 10" xfId="4831" xr:uid="{00000000-0005-0000-0000-0000DE120000}"/>
    <cellStyle name="Millares 78 10 2" xfId="4832" xr:uid="{00000000-0005-0000-0000-0000DF120000}"/>
    <cellStyle name="Millares 78 10 2 2" xfId="4833" xr:uid="{00000000-0005-0000-0000-0000E0120000}"/>
    <cellStyle name="Millares 78 10 3" xfId="4834" xr:uid="{00000000-0005-0000-0000-0000E1120000}"/>
    <cellStyle name="Millares 78 11" xfId="4835" xr:uid="{00000000-0005-0000-0000-0000E2120000}"/>
    <cellStyle name="Millares 78 11 2" xfId="4836" xr:uid="{00000000-0005-0000-0000-0000E3120000}"/>
    <cellStyle name="Millares 78 11 2 2" xfId="4837" xr:uid="{00000000-0005-0000-0000-0000E4120000}"/>
    <cellStyle name="Millares 78 11 3" xfId="4838" xr:uid="{00000000-0005-0000-0000-0000E5120000}"/>
    <cellStyle name="Millares 78 12" xfId="4839" xr:uid="{00000000-0005-0000-0000-0000E6120000}"/>
    <cellStyle name="Millares 78 12 2" xfId="4840" xr:uid="{00000000-0005-0000-0000-0000E7120000}"/>
    <cellStyle name="Millares 78 12 2 2" xfId="4841" xr:uid="{00000000-0005-0000-0000-0000E8120000}"/>
    <cellStyle name="Millares 78 12 3" xfId="4842" xr:uid="{00000000-0005-0000-0000-0000E9120000}"/>
    <cellStyle name="Millares 78 13" xfId="4843" xr:uid="{00000000-0005-0000-0000-0000EA120000}"/>
    <cellStyle name="Millares 78 13 2" xfId="4844" xr:uid="{00000000-0005-0000-0000-0000EB120000}"/>
    <cellStyle name="Millares 78 14" xfId="4845" xr:uid="{00000000-0005-0000-0000-0000EC120000}"/>
    <cellStyle name="Millares 78 2" xfId="4846" xr:uid="{00000000-0005-0000-0000-0000ED120000}"/>
    <cellStyle name="Millares 78 2 2" xfId="4847" xr:uid="{00000000-0005-0000-0000-0000EE120000}"/>
    <cellStyle name="Millares 78 2 2 2" xfId="4848" xr:uid="{00000000-0005-0000-0000-0000EF120000}"/>
    <cellStyle name="Millares 78 2 2 2 2" xfId="4849" xr:uid="{00000000-0005-0000-0000-0000F0120000}"/>
    <cellStyle name="Millares 78 2 2 3" xfId="4850" xr:uid="{00000000-0005-0000-0000-0000F1120000}"/>
    <cellStyle name="Millares 78 2 3" xfId="4851" xr:uid="{00000000-0005-0000-0000-0000F2120000}"/>
    <cellStyle name="Millares 78 2 3 2" xfId="4852" xr:uid="{00000000-0005-0000-0000-0000F3120000}"/>
    <cellStyle name="Millares 78 2 4" xfId="4853" xr:uid="{00000000-0005-0000-0000-0000F4120000}"/>
    <cellStyle name="Millares 78 3" xfId="4854" xr:uid="{00000000-0005-0000-0000-0000F5120000}"/>
    <cellStyle name="Millares 78 3 2" xfId="4855" xr:uid="{00000000-0005-0000-0000-0000F6120000}"/>
    <cellStyle name="Millares 78 3 2 2" xfId="4856" xr:uid="{00000000-0005-0000-0000-0000F7120000}"/>
    <cellStyle name="Millares 78 3 3" xfId="4857" xr:uid="{00000000-0005-0000-0000-0000F8120000}"/>
    <cellStyle name="Millares 78 4" xfId="4858" xr:uid="{00000000-0005-0000-0000-0000F9120000}"/>
    <cellStyle name="Millares 78 4 2" xfId="4859" xr:uid="{00000000-0005-0000-0000-0000FA120000}"/>
    <cellStyle name="Millares 78 4 2 2" xfId="4860" xr:uid="{00000000-0005-0000-0000-0000FB120000}"/>
    <cellStyle name="Millares 78 4 3" xfId="4861" xr:uid="{00000000-0005-0000-0000-0000FC120000}"/>
    <cellStyle name="Millares 78 5" xfId="4862" xr:uid="{00000000-0005-0000-0000-0000FD120000}"/>
    <cellStyle name="Millares 78 5 2" xfId="4863" xr:uid="{00000000-0005-0000-0000-0000FE120000}"/>
    <cellStyle name="Millares 78 5 2 2" xfId="4864" xr:uid="{00000000-0005-0000-0000-0000FF120000}"/>
    <cellStyle name="Millares 78 5 3" xfId="4865" xr:uid="{00000000-0005-0000-0000-000000130000}"/>
    <cellStyle name="Millares 78 6" xfId="4866" xr:uid="{00000000-0005-0000-0000-000001130000}"/>
    <cellStyle name="Millares 78 6 2" xfId="4867" xr:uid="{00000000-0005-0000-0000-000002130000}"/>
    <cellStyle name="Millares 78 6 2 2" xfId="4868" xr:uid="{00000000-0005-0000-0000-000003130000}"/>
    <cellStyle name="Millares 78 6 3" xfId="4869" xr:uid="{00000000-0005-0000-0000-000004130000}"/>
    <cellStyle name="Millares 78 7" xfId="4870" xr:uid="{00000000-0005-0000-0000-000005130000}"/>
    <cellStyle name="Millares 78 7 2" xfId="4871" xr:uid="{00000000-0005-0000-0000-000006130000}"/>
    <cellStyle name="Millares 78 7 2 2" xfId="4872" xr:uid="{00000000-0005-0000-0000-000007130000}"/>
    <cellStyle name="Millares 78 7 3" xfId="4873" xr:uid="{00000000-0005-0000-0000-000008130000}"/>
    <cellStyle name="Millares 78 8" xfId="4874" xr:uid="{00000000-0005-0000-0000-000009130000}"/>
    <cellStyle name="Millares 78 8 2" xfId="4875" xr:uid="{00000000-0005-0000-0000-00000A130000}"/>
    <cellStyle name="Millares 78 8 2 2" xfId="4876" xr:uid="{00000000-0005-0000-0000-00000B130000}"/>
    <cellStyle name="Millares 78 8 3" xfId="4877" xr:uid="{00000000-0005-0000-0000-00000C130000}"/>
    <cellStyle name="Millares 78 9" xfId="4878" xr:uid="{00000000-0005-0000-0000-00000D130000}"/>
    <cellStyle name="Millares 78 9 2" xfId="4879" xr:uid="{00000000-0005-0000-0000-00000E130000}"/>
    <cellStyle name="Millares 78 9 2 2" xfId="4880" xr:uid="{00000000-0005-0000-0000-00000F130000}"/>
    <cellStyle name="Millares 78 9 3" xfId="4881" xr:uid="{00000000-0005-0000-0000-000010130000}"/>
    <cellStyle name="Millares 79" xfId="4882" xr:uid="{00000000-0005-0000-0000-000011130000}"/>
    <cellStyle name="Millares 79 2" xfId="4883" xr:uid="{00000000-0005-0000-0000-000012130000}"/>
    <cellStyle name="Millares 79 2 2" xfId="4884" xr:uid="{00000000-0005-0000-0000-000013130000}"/>
    <cellStyle name="Millares 79 2 2 2" xfId="4885" xr:uid="{00000000-0005-0000-0000-000014130000}"/>
    <cellStyle name="Millares 79 2 3" xfId="4886" xr:uid="{00000000-0005-0000-0000-000015130000}"/>
    <cellStyle name="Millares 79 3" xfId="4887" xr:uid="{00000000-0005-0000-0000-000016130000}"/>
    <cellStyle name="Millares 79 3 2" xfId="4888" xr:uid="{00000000-0005-0000-0000-000017130000}"/>
    <cellStyle name="Millares 79 4" xfId="4889" xr:uid="{00000000-0005-0000-0000-000018130000}"/>
    <cellStyle name="Millares 8" xfId="4890" xr:uid="{00000000-0005-0000-0000-000019130000}"/>
    <cellStyle name="Millares 8 10" xfId="4891" xr:uid="{00000000-0005-0000-0000-00001A130000}"/>
    <cellStyle name="Millares 8 10 2" xfId="4892" xr:uid="{00000000-0005-0000-0000-00001B130000}"/>
    <cellStyle name="Millares 8 10 2 2" xfId="4893" xr:uid="{00000000-0005-0000-0000-00001C130000}"/>
    <cellStyle name="Millares 8 10 3" xfId="4894" xr:uid="{00000000-0005-0000-0000-00001D130000}"/>
    <cellStyle name="Millares 8 11" xfId="4895" xr:uid="{00000000-0005-0000-0000-00001E130000}"/>
    <cellStyle name="Millares 8 11 2" xfId="4896" xr:uid="{00000000-0005-0000-0000-00001F130000}"/>
    <cellStyle name="Millares 8 11 2 2" xfId="4897" xr:uid="{00000000-0005-0000-0000-000020130000}"/>
    <cellStyle name="Millares 8 11 3" xfId="4898" xr:uid="{00000000-0005-0000-0000-000021130000}"/>
    <cellStyle name="Millares 8 12" xfId="4899" xr:uid="{00000000-0005-0000-0000-000022130000}"/>
    <cellStyle name="Millares 8 12 2" xfId="4900" xr:uid="{00000000-0005-0000-0000-000023130000}"/>
    <cellStyle name="Millares 8 12 2 2" xfId="4901" xr:uid="{00000000-0005-0000-0000-000024130000}"/>
    <cellStyle name="Millares 8 12 3" xfId="4902" xr:uid="{00000000-0005-0000-0000-000025130000}"/>
    <cellStyle name="Millares 8 13" xfId="4903" xr:uid="{00000000-0005-0000-0000-000026130000}"/>
    <cellStyle name="Millares 8 13 2" xfId="4904" xr:uid="{00000000-0005-0000-0000-000027130000}"/>
    <cellStyle name="Millares 8 13 2 2" xfId="4905" xr:uid="{00000000-0005-0000-0000-000028130000}"/>
    <cellStyle name="Millares 8 13 3" xfId="4906" xr:uid="{00000000-0005-0000-0000-000029130000}"/>
    <cellStyle name="Millares 8 14" xfId="4907" xr:uid="{00000000-0005-0000-0000-00002A130000}"/>
    <cellStyle name="Millares 8 14 2" xfId="4908" xr:uid="{00000000-0005-0000-0000-00002B130000}"/>
    <cellStyle name="Millares 8 14 2 2" xfId="4909" xr:uid="{00000000-0005-0000-0000-00002C130000}"/>
    <cellStyle name="Millares 8 14 3" xfId="4910" xr:uid="{00000000-0005-0000-0000-00002D130000}"/>
    <cellStyle name="Millares 8 15" xfId="4911" xr:uid="{00000000-0005-0000-0000-00002E130000}"/>
    <cellStyle name="Millares 8 15 2" xfId="4912" xr:uid="{00000000-0005-0000-0000-00002F130000}"/>
    <cellStyle name="Millares 8 16" xfId="4913" xr:uid="{00000000-0005-0000-0000-000030130000}"/>
    <cellStyle name="Millares 8 17" xfId="4914" xr:uid="{00000000-0005-0000-0000-000031130000}"/>
    <cellStyle name="Millares 8 2" xfId="4915" xr:uid="{00000000-0005-0000-0000-000032130000}"/>
    <cellStyle name="Millares 8 2 2" xfId="4916" xr:uid="{00000000-0005-0000-0000-000033130000}"/>
    <cellStyle name="Millares 8 2 2 2" xfId="4917" xr:uid="{00000000-0005-0000-0000-000034130000}"/>
    <cellStyle name="Millares 8 2 2 2 2" xfId="4918" xr:uid="{00000000-0005-0000-0000-000035130000}"/>
    <cellStyle name="Millares 8 2 2 3" xfId="4919" xr:uid="{00000000-0005-0000-0000-000036130000}"/>
    <cellStyle name="Millares 8 2 3" xfId="4920" xr:uid="{00000000-0005-0000-0000-000037130000}"/>
    <cellStyle name="Millares 8 2 3 2" xfId="4921" xr:uid="{00000000-0005-0000-0000-000038130000}"/>
    <cellStyle name="Millares 8 2 4" xfId="4922" xr:uid="{00000000-0005-0000-0000-000039130000}"/>
    <cellStyle name="Millares 8 3" xfId="4923" xr:uid="{00000000-0005-0000-0000-00003A130000}"/>
    <cellStyle name="Millares 8 3 10" xfId="4924" xr:uid="{00000000-0005-0000-0000-00003B130000}"/>
    <cellStyle name="Millares 8 3 10 2" xfId="4925" xr:uid="{00000000-0005-0000-0000-00003C130000}"/>
    <cellStyle name="Millares 8 3 10 2 2" xfId="4926" xr:uid="{00000000-0005-0000-0000-00003D130000}"/>
    <cellStyle name="Millares 8 3 10 3" xfId="4927" xr:uid="{00000000-0005-0000-0000-00003E130000}"/>
    <cellStyle name="Millares 8 3 11" xfId="4928" xr:uid="{00000000-0005-0000-0000-00003F130000}"/>
    <cellStyle name="Millares 8 3 11 2" xfId="4929" xr:uid="{00000000-0005-0000-0000-000040130000}"/>
    <cellStyle name="Millares 8 3 11 2 2" xfId="4930" xr:uid="{00000000-0005-0000-0000-000041130000}"/>
    <cellStyle name="Millares 8 3 11 3" xfId="4931" xr:uid="{00000000-0005-0000-0000-000042130000}"/>
    <cellStyle name="Millares 8 3 12" xfId="4932" xr:uid="{00000000-0005-0000-0000-000043130000}"/>
    <cellStyle name="Millares 8 3 12 2" xfId="4933" xr:uid="{00000000-0005-0000-0000-000044130000}"/>
    <cellStyle name="Millares 8 3 12 2 2" xfId="4934" xr:uid="{00000000-0005-0000-0000-000045130000}"/>
    <cellStyle name="Millares 8 3 12 3" xfId="4935" xr:uid="{00000000-0005-0000-0000-000046130000}"/>
    <cellStyle name="Millares 8 3 13" xfId="4936" xr:uid="{00000000-0005-0000-0000-000047130000}"/>
    <cellStyle name="Millares 8 3 13 2" xfId="4937" xr:uid="{00000000-0005-0000-0000-000048130000}"/>
    <cellStyle name="Millares 8 3 14" xfId="4938" xr:uid="{00000000-0005-0000-0000-000049130000}"/>
    <cellStyle name="Millares 8 3 2" xfId="4939" xr:uid="{00000000-0005-0000-0000-00004A130000}"/>
    <cellStyle name="Millares 8 3 2 2" xfId="4940" xr:uid="{00000000-0005-0000-0000-00004B130000}"/>
    <cellStyle name="Millares 8 3 2 2 2" xfId="4941" xr:uid="{00000000-0005-0000-0000-00004C130000}"/>
    <cellStyle name="Millares 8 3 2 2 2 2" xfId="4942" xr:uid="{00000000-0005-0000-0000-00004D130000}"/>
    <cellStyle name="Millares 8 3 2 2 3" xfId="4943" xr:uid="{00000000-0005-0000-0000-00004E130000}"/>
    <cellStyle name="Millares 8 3 2 3" xfId="4944" xr:uid="{00000000-0005-0000-0000-00004F130000}"/>
    <cellStyle name="Millares 8 3 2 3 2" xfId="4945" xr:uid="{00000000-0005-0000-0000-000050130000}"/>
    <cellStyle name="Millares 8 3 2 4" xfId="4946" xr:uid="{00000000-0005-0000-0000-000051130000}"/>
    <cellStyle name="Millares 8 3 3" xfId="4947" xr:uid="{00000000-0005-0000-0000-000052130000}"/>
    <cellStyle name="Millares 8 3 3 2" xfId="4948" xr:uid="{00000000-0005-0000-0000-000053130000}"/>
    <cellStyle name="Millares 8 3 3 2 2" xfId="4949" xr:uid="{00000000-0005-0000-0000-000054130000}"/>
    <cellStyle name="Millares 8 3 3 3" xfId="4950" xr:uid="{00000000-0005-0000-0000-000055130000}"/>
    <cellStyle name="Millares 8 3 4" xfId="4951" xr:uid="{00000000-0005-0000-0000-000056130000}"/>
    <cellStyle name="Millares 8 3 4 2" xfId="4952" xr:uid="{00000000-0005-0000-0000-000057130000}"/>
    <cellStyle name="Millares 8 3 4 2 2" xfId="4953" xr:uid="{00000000-0005-0000-0000-000058130000}"/>
    <cellStyle name="Millares 8 3 4 3" xfId="4954" xr:uid="{00000000-0005-0000-0000-000059130000}"/>
    <cellStyle name="Millares 8 3 5" xfId="4955" xr:uid="{00000000-0005-0000-0000-00005A130000}"/>
    <cellStyle name="Millares 8 3 5 2" xfId="4956" xr:uid="{00000000-0005-0000-0000-00005B130000}"/>
    <cellStyle name="Millares 8 3 5 2 2" xfId="4957" xr:uid="{00000000-0005-0000-0000-00005C130000}"/>
    <cellStyle name="Millares 8 3 5 3" xfId="4958" xr:uid="{00000000-0005-0000-0000-00005D130000}"/>
    <cellStyle name="Millares 8 3 6" xfId="4959" xr:uid="{00000000-0005-0000-0000-00005E130000}"/>
    <cellStyle name="Millares 8 3 6 2" xfId="4960" xr:uid="{00000000-0005-0000-0000-00005F130000}"/>
    <cellStyle name="Millares 8 3 6 2 2" xfId="4961" xr:uid="{00000000-0005-0000-0000-000060130000}"/>
    <cellStyle name="Millares 8 3 6 3" xfId="4962" xr:uid="{00000000-0005-0000-0000-000061130000}"/>
    <cellStyle name="Millares 8 3 7" xfId="4963" xr:uid="{00000000-0005-0000-0000-000062130000}"/>
    <cellStyle name="Millares 8 3 7 2" xfId="4964" xr:uid="{00000000-0005-0000-0000-000063130000}"/>
    <cellStyle name="Millares 8 3 7 2 2" xfId="4965" xr:uid="{00000000-0005-0000-0000-000064130000}"/>
    <cellStyle name="Millares 8 3 7 3" xfId="4966" xr:uid="{00000000-0005-0000-0000-000065130000}"/>
    <cellStyle name="Millares 8 3 8" xfId="4967" xr:uid="{00000000-0005-0000-0000-000066130000}"/>
    <cellStyle name="Millares 8 3 8 2" xfId="4968" xr:uid="{00000000-0005-0000-0000-000067130000}"/>
    <cellStyle name="Millares 8 3 8 2 2" xfId="4969" xr:uid="{00000000-0005-0000-0000-000068130000}"/>
    <cellStyle name="Millares 8 3 8 3" xfId="4970" xr:uid="{00000000-0005-0000-0000-000069130000}"/>
    <cellStyle name="Millares 8 3 9" xfId="4971" xr:uid="{00000000-0005-0000-0000-00006A130000}"/>
    <cellStyle name="Millares 8 3 9 2" xfId="4972" xr:uid="{00000000-0005-0000-0000-00006B130000}"/>
    <cellStyle name="Millares 8 3 9 2 2" xfId="4973" xr:uid="{00000000-0005-0000-0000-00006C130000}"/>
    <cellStyle name="Millares 8 3 9 3" xfId="4974" xr:uid="{00000000-0005-0000-0000-00006D130000}"/>
    <cellStyle name="Millares 8 4" xfId="4975" xr:uid="{00000000-0005-0000-0000-00006E130000}"/>
    <cellStyle name="Millares 8 4 2" xfId="4976" xr:uid="{00000000-0005-0000-0000-00006F130000}"/>
    <cellStyle name="Millares 8 4 2 2" xfId="4977" xr:uid="{00000000-0005-0000-0000-000070130000}"/>
    <cellStyle name="Millares 8 4 2 2 2" xfId="4978" xr:uid="{00000000-0005-0000-0000-000071130000}"/>
    <cellStyle name="Millares 8 4 2 3" xfId="4979" xr:uid="{00000000-0005-0000-0000-000072130000}"/>
    <cellStyle name="Millares 8 4 3" xfId="4980" xr:uid="{00000000-0005-0000-0000-000073130000}"/>
    <cellStyle name="Millares 8 4 3 2" xfId="4981" xr:uid="{00000000-0005-0000-0000-000074130000}"/>
    <cellStyle name="Millares 8 4 4" xfId="4982" xr:uid="{00000000-0005-0000-0000-000075130000}"/>
    <cellStyle name="Millares 8 5" xfId="4983" xr:uid="{00000000-0005-0000-0000-000076130000}"/>
    <cellStyle name="Millares 8 5 2" xfId="4984" xr:uid="{00000000-0005-0000-0000-000077130000}"/>
    <cellStyle name="Millares 8 5 2 2" xfId="4985" xr:uid="{00000000-0005-0000-0000-000078130000}"/>
    <cellStyle name="Millares 8 5 3" xfId="4986" xr:uid="{00000000-0005-0000-0000-000079130000}"/>
    <cellStyle name="Millares 8 6" xfId="4987" xr:uid="{00000000-0005-0000-0000-00007A130000}"/>
    <cellStyle name="Millares 8 6 2" xfId="4988" xr:uid="{00000000-0005-0000-0000-00007B130000}"/>
    <cellStyle name="Millares 8 6 2 2" xfId="4989" xr:uid="{00000000-0005-0000-0000-00007C130000}"/>
    <cellStyle name="Millares 8 6 3" xfId="4990" xr:uid="{00000000-0005-0000-0000-00007D130000}"/>
    <cellStyle name="Millares 8 7" xfId="4991" xr:uid="{00000000-0005-0000-0000-00007E130000}"/>
    <cellStyle name="Millares 8 7 2" xfId="4992" xr:uid="{00000000-0005-0000-0000-00007F130000}"/>
    <cellStyle name="Millares 8 7 2 2" xfId="4993" xr:uid="{00000000-0005-0000-0000-000080130000}"/>
    <cellStyle name="Millares 8 7 3" xfId="4994" xr:uid="{00000000-0005-0000-0000-000081130000}"/>
    <cellStyle name="Millares 8 8" xfId="4995" xr:uid="{00000000-0005-0000-0000-000082130000}"/>
    <cellStyle name="Millares 8 8 2" xfId="4996" xr:uid="{00000000-0005-0000-0000-000083130000}"/>
    <cellStyle name="Millares 8 8 2 2" xfId="4997" xr:uid="{00000000-0005-0000-0000-000084130000}"/>
    <cellStyle name="Millares 8 8 3" xfId="4998" xr:uid="{00000000-0005-0000-0000-000085130000}"/>
    <cellStyle name="Millares 8 9" xfId="4999" xr:uid="{00000000-0005-0000-0000-000086130000}"/>
    <cellStyle name="Millares 8 9 2" xfId="5000" xr:uid="{00000000-0005-0000-0000-000087130000}"/>
    <cellStyle name="Millares 8 9 2 2" xfId="5001" xr:uid="{00000000-0005-0000-0000-000088130000}"/>
    <cellStyle name="Millares 8 9 3" xfId="5002" xr:uid="{00000000-0005-0000-0000-000089130000}"/>
    <cellStyle name="Millares 80" xfId="5003" xr:uid="{00000000-0005-0000-0000-00008A130000}"/>
    <cellStyle name="Millares 80 10" xfId="5004" xr:uid="{00000000-0005-0000-0000-00008B130000}"/>
    <cellStyle name="Millares 80 10 2" xfId="5005" xr:uid="{00000000-0005-0000-0000-00008C130000}"/>
    <cellStyle name="Millares 80 10 2 2" xfId="5006" xr:uid="{00000000-0005-0000-0000-00008D130000}"/>
    <cellStyle name="Millares 80 10 3" xfId="5007" xr:uid="{00000000-0005-0000-0000-00008E130000}"/>
    <cellStyle name="Millares 80 11" xfId="5008" xr:uid="{00000000-0005-0000-0000-00008F130000}"/>
    <cellStyle name="Millares 80 11 2" xfId="5009" xr:uid="{00000000-0005-0000-0000-000090130000}"/>
    <cellStyle name="Millares 80 11 2 2" xfId="5010" xr:uid="{00000000-0005-0000-0000-000091130000}"/>
    <cellStyle name="Millares 80 11 3" xfId="5011" xr:uid="{00000000-0005-0000-0000-000092130000}"/>
    <cellStyle name="Millares 80 12" xfId="5012" xr:uid="{00000000-0005-0000-0000-000093130000}"/>
    <cellStyle name="Millares 80 12 2" xfId="5013" xr:uid="{00000000-0005-0000-0000-000094130000}"/>
    <cellStyle name="Millares 80 12 2 2" xfId="5014" xr:uid="{00000000-0005-0000-0000-000095130000}"/>
    <cellStyle name="Millares 80 12 3" xfId="5015" xr:uid="{00000000-0005-0000-0000-000096130000}"/>
    <cellStyle name="Millares 80 13" xfId="5016" xr:uid="{00000000-0005-0000-0000-000097130000}"/>
    <cellStyle name="Millares 80 13 2" xfId="5017" xr:uid="{00000000-0005-0000-0000-000098130000}"/>
    <cellStyle name="Millares 80 14" xfId="5018" xr:uid="{00000000-0005-0000-0000-000099130000}"/>
    <cellStyle name="Millares 80 2" xfId="5019" xr:uid="{00000000-0005-0000-0000-00009A130000}"/>
    <cellStyle name="Millares 80 2 2" xfId="5020" xr:uid="{00000000-0005-0000-0000-00009B130000}"/>
    <cellStyle name="Millares 80 2 2 2" xfId="5021" xr:uid="{00000000-0005-0000-0000-00009C130000}"/>
    <cellStyle name="Millares 80 2 2 2 2" xfId="5022" xr:uid="{00000000-0005-0000-0000-00009D130000}"/>
    <cellStyle name="Millares 80 2 2 3" xfId="5023" xr:uid="{00000000-0005-0000-0000-00009E130000}"/>
    <cellStyle name="Millares 80 2 3" xfId="5024" xr:uid="{00000000-0005-0000-0000-00009F130000}"/>
    <cellStyle name="Millares 80 2 3 2" xfId="5025" xr:uid="{00000000-0005-0000-0000-0000A0130000}"/>
    <cellStyle name="Millares 80 2 4" xfId="5026" xr:uid="{00000000-0005-0000-0000-0000A1130000}"/>
    <cellStyle name="Millares 80 3" xfId="5027" xr:uid="{00000000-0005-0000-0000-0000A2130000}"/>
    <cellStyle name="Millares 80 3 2" xfId="5028" xr:uid="{00000000-0005-0000-0000-0000A3130000}"/>
    <cellStyle name="Millares 80 3 2 2" xfId="5029" xr:uid="{00000000-0005-0000-0000-0000A4130000}"/>
    <cellStyle name="Millares 80 3 3" xfId="5030" xr:uid="{00000000-0005-0000-0000-0000A5130000}"/>
    <cellStyle name="Millares 80 4" xfId="5031" xr:uid="{00000000-0005-0000-0000-0000A6130000}"/>
    <cellStyle name="Millares 80 4 2" xfId="5032" xr:uid="{00000000-0005-0000-0000-0000A7130000}"/>
    <cellStyle name="Millares 80 4 2 2" xfId="5033" xr:uid="{00000000-0005-0000-0000-0000A8130000}"/>
    <cellStyle name="Millares 80 4 3" xfId="5034" xr:uid="{00000000-0005-0000-0000-0000A9130000}"/>
    <cellStyle name="Millares 80 5" xfId="5035" xr:uid="{00000000-0005-0000-0000-0000AA130000}"/>
    <cellStyle name="Millares 80 5 2" xfId="5036" xr:uid="{00000000-0005-0000-0000-0000AB130000}"/>
    <cellStyle name="Millares 80 5 2 2" xfId="5037" xr:uid="{00000000-0005-0000-0000-0000AC130000}"/>
    <cellStyle name="Millares 80 5 3" xfId="5038" xr:uid="{00000000-0005-0000-0000-0000AD130000}"/>
    <cellStyle name="Millares 80 6" xfId="5039" xr:uid="{00000000-0005-0000-0000-0000AE130000}"/>
    <cellStyle name="Millares 80 6 2" xfId="5040" xr:uid="{00000000-0005-0000-0000-0000AF130000}"/>
    <cellStyle name="Millares 80 6 2 2" xfId="5041" xr:uid="{00000000-0005-0000-0000-0000B0130000}"/>
    <cellStyle name="Millares 80 6 3" xfId="5042" xr:uid="{00000000-0005-0000-0000-0000B1130000}"/>
    <cellStyle name="Millares 80 7" xfId="5043" xr:uid="{00000000-0005-0000-0000-0000B2130000}"/>
    <cellStyle name="Millares 80 7 2" xfId="5044" xr:uid="{00000000-0005-0000-0000-0000B3130000}"/>
    <cellStyle name="Millares 80 7 2 2" xfId="5045" xr:uid="{00000000-0005-0000-0000-0000B4130000}"/>
    <cellStyle name="Millares 80 7 3" xfId="5046" xr:uid="{00000000-0005-0000-0000-0000B5130000}"/>
    <cellStyle name="Millares 80 8" xfId="5047" xr:uid="{00000000-0005-0000-0000-0000B6130000}"/>
    <cellStyle name="Millares 80 8 2" xfId="5048" xr:uid="{00000000-0005-0000-0000-0000B7130000}"/>
    <cellStyle name="Millares 80 8 2 2" xfId="5049" xr:uid="{00000000-0005-0000-0000-0000B8130000}"/>
    <cellStyle name="Millares 80 8 3" xfId="5050" xr:uid="{00000000-0005-0000-0000-0000B9130000}"/>
    <cellStyle name="Millares 80 9" xfId="5051" xr:uid="{00000000-0005-0000-0000-0000BA130000}"/>
    <cellStyle name="Millares 80 9 2" xfId="5052" xr:uid="{00000000-0005-0000-0000-0000BB130000}"/>
    <cellStyle name="Millares 80 9 2 2" xfId="5053" xr:uid="{00000000-0005-0000-0000-0000BC130000}"/>
    <cellStyle name="Millares 80 9 3" xfId="5054" xr:uid="{00000000-0005-0000-0000-0000BD130000}"/>
    <cellStyle name="Millares 81" xfId="5055" xr:uid="{00000000-0005-0000-0000-0000BE130000}"/>
    <cellStyle name="Millares 81 2" xfId="5056" xr:uid="{00000000-0005-0000-0000-0000BF130000}"/>
    <cellStyle name="Millares 81 2 2" xfId="5057" xr:uid="{00000000-0005-0000-0000-0000C0130000}"/>
    <cellStyle name="Millares 81 2 2 2" xfId="5058" xr:uid="{00000000-0005-0000-0000-0000C1130000}"/>
    <cellStyle name="Millares 81 2 3" xfId="5059" xr:uid="{00000000-0005-0000-0000-0000C2130000}"/>
    <cellStyle name="Millares 81 3" xfId="5060" xr:uid="{00000000-0005-0000-0000-0000C3130000}"/>
    <cellStyle name="Millares 81 3 2" xfId="5061" xr:uid="{00000000-0005-0000-0000-0000C4130000}"/>
    <cellStyle name="Millares 81 4" xfId="5062" xr:uid="{00000000-0005-0000-0000-0000C5130000}"/>
    <cellStyle name="Millares 82" xfId="5063" xr:uid="{00000000-0005-0000-0000-0000C6130000}"/>
    <cellStyle name="Millares 82 10" xfId="5064" xr:uid="{00000000-0005-0000-0000-0000C7130000}"/>
    <cellStyle name="Millares 82 10 2" xfId="5065" xr:uid="{00000000-0005-0000-0000-0000C8130000}"/>
    <cellStyle name="Millares 82 10 2 2" xfId="5066" xr:uid="{00000000-0005-0000-0000-0000C9130000}"/>
    <cellStyle name="Millares 82 10 3" xfId="5067" xr:uid="{00000000-0005-0000-0000-0000CA130000}"/>
    <cellStyle name="Millares 82 11" xfId="5068" xr:uid="{00000000-0005-0000-0000-0000CB130000}"/>
    <cellStyle name="Millares 82 11 2" xfId="5069" xr:uid="{00000000-0005-0000-0000-0000CC130000}"/>
    <cellStyle name="Millares 82 11 2 2" xfId="5070" xr:uid="{00000000-0005-0000-0000-0000CD130000}"/>
    <cellStyle name="Millares 82 11 3" xfId="5071" xr:uid="{00000000-0005-0000-0000-0000CE130000}"/>
    <cellStyle name="Millares 82 12" xfId="5072" xr:uid="{00000000-0005-0000-0000-0000CF130000}"/>
    <cellStyle name="Millares 82 12 2" xfId="5073" xr:uid="{00000000-0005-0000-0000-0000D0130000}"/>
    <cellStyle name="Millares 82 12 2 2" xfId="5074" xr:uid="{00000000-0005-0000-0000-0000D1130000}"/>
    <cellStyle name="Millares 82 12 3" xfId="5075" xr:uid="{00000000-0005-0000-0000-0000D2130000}"/>
    <cellStyle name="Millares 82 13" xfId="5076" xr:uid="{00000000-0005-0000-0000-0000D3130000}"/>
    <cellStyle name="Millares 82 13 2" xfId="5077" xr:uid="{00000000-0005-0000-0000-0000D4130000}"/>
    <cellStyle name="Millares 82 14" xfId="5078" xr:uid="{00000000-0005-0000-0000-0000D5130000}"/>
    <cellStyle name="Millares 82 2" xfId="5079" xr:uid="{00000000-0005-0000-0000-0000D6130000}"/>
    <cellStyle name="Millares 82 2 2" xfId="5080" xr:uid="{00000000-0005-0000-0000-0000D7130000}"/>
    <cellStyle name="Millares 82 2 2 2" xfId="5081" xr:uid="{00000000-0005-0000-0000-0000D8130000}"/>
    <cellStyle name="Millares 82 2 2 2 2" xfId="5082" xr:uid="{00000000-0005-0000-0000-0000D9130000}"/>
    <cellStyle name="Millares 82 2 2 3" xfId="5083" xr:uid="{00000000-0005-0000-0000-0000DA130000}"/>
    <cellStyle name="Millares 82 2 3" xfId="5084" xr:uid="{00000000-0005-0000-0000-0000DB130000}"/>
    <cellStyle name="Millares 82 2 3 2" xfId="5085" xr:uid="{00000000-0005-0000-0000-0000DC130000}"/>
    <cellStyle name="Millares 82 2 4" xfId="5086" xr:uid="{00000000-0005-0000-0000-0000DD130000}"/>
    <cellStyle name="Millares 82 3" xfId="5087" xr:uid="{00000000-0005-0000-0000-0000DE130000}"/>
    <cellStyle name="Millares 82 3 2" xfId="5088" xr:uid="{00000000-0005-0000-0000-0000DF130000}"/>
    <cellStyle name="Millares 82 3 2 2" xfId="5089" xr:uid="{00000000-0005-0000-0000-0000E0130000}"/>
    <cellStyle name="Millares 82 3 3" xfId="5090" xr:uid="{00000000-0005-0000-0000-0000E1130000}"/>
    <cellStyle name="Millares 82 4" xfId="5091" xr:uid="{00000000-0005-0000-0000-0000E2130000}"/>
    <cellStyle name="Millares 82 4 2" xfId="5092" xr:uid="{00000000-0005-0000-0000-0000E3130000}"/>
    <cellStyle name="Millares 82 4 2 2" xfId="5093" xr:uid="{00000000-0005-0000-0000-0000E4130000}"/>
    <cellStyle name="Millares 82 4 3" xfId="5094" xr:uid="{00000000-0005-0000-0000-0000E5130000}"/>
    <cellStyle name="Millares 82 5" xfId="5095" xr:uid="{00000000-0005-0000-0000-0000E6130000}"/>
    <cellStyle name="Millares 82 5 2" xfId="5096" xr:uid="{00000000-0005-0000-0000-0000E7130000}"/>
    <cellStyle name="Millares 82 5 2 2" xfId="5097" xr:uid="{00000000-0005-0000-0000-0000E8130000}"/>
    <cellStyle name="Millares 82 5 3" xfId="5098" xr:uid="{00000000-0005-0000-0000-0000E9130000}"/>
    <cellStyle name="Millares 82 6" xfId="5099" xr:uid="{00000000-0005-0000-0000-0000EA130000}"/>
    <cellStyle name="Millares 82 6 2" xfId="5100" xr:uid="{00000000-0005-0000-0000-0000EB130000}"/>
    <cellStyle name="Millares 82 6 2 2" xfId="5101" xr:uid="{00000000-0005-0000-0000-0000EC130000}"/>
    <cellStyle name="Millares 82 6 3" xfId="5102" xr:uid="{00000000-0005-0000-0000-0000ED130000}"/>
    <cellStyle name="Millares 82 7" xfId="5103" xr:uid="{00000000-0005-0000-0000-0000EE130000}"/>
    <cellStyle name="Millares 82 7 2" xfId="5104" xr:uid="{00000000-0005-0000-0000-0000EF130000}"/>
    <cellStyle name="Millares 82 7 2 2" xfId="5105" xr:uid="{00000000-0005-0000-0000-0000F0130000}"/>
    <cellStyle name="Millares 82 7 3" xfId="5106" xr:uid="{00000000-0005-0000-0000-0000F1130000}"/>
    <cellStyle name="Millares 82 8" xfId="5107" xr:uid="{00000000-0005-0000-0000-0000F2130000}"/>
    <cellStyle name="Millares 82 8 2" xfId="5108" xr:uid="{00000000-0005-0000-0000-0000F3130000}"/>
    <cellStyle name="Millares 82 8 2 2" xfId="5109" xr:uid="{00000000-0005-0000-0000-0000F4130000}"/>
    <cellStyle name="Millares 82 8 3" xfId="5110" xr:uid="{00000000-0005-0000-0000-0000F5130000}"/>
    <cellStyle name="Millares 82 9" xfId="5111" xr:uid="{00000000-0005-0000-0000-0000F6130000}"/>
    <cellStyle name="Millares 82 9 2" xfId="5112" xr:uid="{00000000-0005-0000-0000-0000F7130000}"/>
    <cellStyle name="Millares 82 9 2 2" xfId="5113" xr:uid="{00000000-0005-0000-0000-0000F8130000}"/>
    <cellStyle name="Millares 82 9 3" xfId="5114" xr:uid="{00000000-0005-0000-0000-0000F9130000}"/>
    <cellStyle name="Millares 83" xfId="5115" xr:uid="{00000000-0005-0000-0000-0000FA130000}"/>
    <cellStyle name="Millares 83 10" xfId="5116" xr:uid="{00000000-0005-0000-0000-0000FB130000}"/>
    <cellStyle name="Millares 83 10 2" xfId="5117" xr:uid="{00000000-0005-0000-0000-0000FC130000}"/>
    <cellStyle name="Millares 83 10 2 2" xfId="5118" xr:uid="{00000000-0005-0000-0000-0000FD130000}"/>
    <cellStyle name="Millares 83 10 3" xfId="5119" xr:uid="{00000000-0005-0000-0000-0000FE130000}"/>
    <cellStyle name="Millares 83 11" xfId="5120" xr:uid="{00000000-0005-0000-0000-0000FF130000}"/>
    <cellStyle name="Millares 83 11 2" xfId="5121" xr:uid="{00000000-0005-0000-0000-000000140000}"/>
    <cellStyle name="Millares 83 11 2 2" xfId="5122" xr:uid="{00000000-0005-0000-0000-000001140000}"/>
    <cellStyle name="Millares 83 11 3" xfId="5123" xr:uid="{00000000-0005-0000-0000-000002140000}"/>
    <cellStyle name="Millares 83 12" xfId="5124" xr:uid="{00000000-0005-0000-0000-000003140000}"/>
    <cellStyle name="Millares 83 12 2" xfId="5125" xr:uid="{00000000-0005-0000-0000-000004140000}"/>
    <cellStyle name="Millares 83 12 2 2" xfId="5126" xr:uid="{00000000-0005-0000-0000-000005140000}"/>
    <cellStyle name="Millares 83 12 3" xfId="5127" xr:uid="{00000000-0005-0000-0000-000006140000}"/>
    <cellStyle name="Millares 83 13" xfId="5128" xr:uid="{00000000-0005-0000-0000-000007140000}"/>
    <cellStyle name="Millares 83 13 2" xfId="5129" xr:uid="{00000000-0005-0000-0000-000008140000}"/>
    <cellStyle name="Millares 83 14" xfId="5130" xr:uid="{00000000-0005-0000-0000-000009140000}"/>
    <cellStyle name="Millares 83 2" xfId="5131" xr:uid="{00000000-0005-0000-0000-00000A140000}"/>
    <cellStyle name="Millares 83 2 2" xfId="5132" xr:uid="{00000000-0005-0000-0000-00000B140000}"/>
    <cellStyle name="Millares 83 2 2 2" xfId="5133" xr:uid="{00000000-0005-0000-0000-00000C140000}"/>
    <cellStyle name="Millares 83 2 2 2 2" xfId="5134" xr:uid="{00000000-0005-0000-0000-00000D140000}"/>
    <cellStyle name="Millares 83 2 2 3" xfId="5135" xr:uid="{00000000-0005-0000-0000-00000E140000}"/>
    <cellStyle name="Millares 83 2 3" xfId="5136" xr:uid="{00000000-0005-0000-0000-00000F140000}"/>
    <cellStyle name="Millares 83 2 3 2" xfId="5137" xr:uid="{00000000-0005-0000-0000-000010140000}"/>
    <cellStyle name="Millares 83 2 4" xfId="5138" xr:uid="{00000000-0005-0000-0000-000011140000}"/>
    <cellStyle name="Millares 83 3" xfId="5139" xr:uid="{00000000-0005-0000-0000-000012140000}"/>
    <cellStyle name="Millares 83 3 2" xfId="5140" xr:uid="{00000000-0005-0000-0000-000013140000}"/>
    <cellStyle name="Millares 83 3 2 2" xfId="5141" xr:uid="{00000000-0005-0000-0000-000014140000}"/>
    <cellStyle name="Millares 83 3 3" xfId="5142" xr:uid="{00000000-0005-0000-0000-000015140000}"/>
    <cellStyle name="Millares 83 4" xfId="5143" xr:uid="{00000000-0005-0000-0000-000016140000}"/>
    <cellStyle name="Millares 83 4 2" xfId="5144" xr:uid="{00000000-0005-0000-0000-000017140000}"/>
    <cellStyle name="Millares 83 4 2 2" xfId="5145" xr:uid="{00000000-0005-0000-0000-000018140000}"/>
    <cellStyle name="Millares 83 4 3" xfId="5146" xr:uid="{00000000-0005-0000-0000-000019140000}"/>
    <cellStyle name="Millares 83 5" xfId="5147" xr:uid="{00000000-0005-0000-0000-00001A140000}"/>
    <cellStyle name="Millares 83 5 2" xfId="5148" xr:uid="{00000000-0005-0000-0000-00001B140000}"/>
    <cellStyle name="Millares 83 5 2 2" xfId="5149" xr:uid="{00000000-0005-0000-0000-00001C140000}"/>
    <cellStyle name="Millares 83 5 3" xfId="5150" xr:uid="{00000000-0005-0000-0000-00001D140000}"/>
    <cellStyle name="Millares 83 6" xfId="5151" xr:uid="{00000000-0005-0000-0000-00001E140000}"/>
    <cellStyle name="Millares 83 6 2" xfId="5152" xr:uid="{00000000-0005-0000-0000-00001F140000}"/>
    <cellStyle name="Millares 83 6 2 2" xfId="5153" xr:uid="{00000000-0005-0000-0000-000020140000}"/>
    <cellStyle name="Millares 83 6 3" xfId="5154" xr:uid="{00000000-0005-0000-0000-000021140000}"/>
    <cellStyle name="Millares 83 7" xfId="5155" xr:uid="{00000000-0005-0000-0000-000022140000}"/>
    <cellStyle name="Millares 83 7 2" xfId="5156" xr:uid="{00000000-0005-0000-0000-000023140000}"/>
    <cellStyle name="Millares 83 7 2 2" xfId="5157" xr:uid="{00000000-0005-0000-0000-000024140000}"/>
    <cellStyle name="Millares 83 7 3" xfId="5158" xr:uid="{00000000-0005-0000-0000-000025140000}"/>
    <cellStyle name="Millares 83 8" xfId="5159" xr:uid="{00000000-0005-0000-0000-000026140000}"/>
    <cellStyle name="Millares 83 8 2" xfId="5160" xr:uid="{00000000-0005-0000-0000-000027140000}"/>
    <cellStyle name="Millares 83 8 2 2" xfId="5161" xr:uid="{00000000-0005-0000-0000-000028140000}"/>
    <cellStyle name="Millares 83 8 3" xfId="5162" xr:uid="{00000000-0005-0000-0000-000029140000}"/>
    <cellStyle name="Millares 83 9" xfId="5163" xr:uid="{00000000-0005-0000-0000-00002A140000}"/>
    <cellStyle name="Millares 83 9 2" xfId="5164" xr:uid="{00000000-0005-0000-0000-00002B140000}"/>
    <cellStyle name="Millares 83 9 2 2" xfId="5165" xr:uid="{00000000-0005-0000-0000-00002C140000}"/>
    <cellStyle name="Millares 83 9 3" xfId="5166" xr:uid="{00000000-0005-0000-0000-00002D140000}"/>
    <cellStyle name="Millares 84" xfId="5167" xr:uid="{00000000-0005-0000-0000-00002E140000}"/>
    <cellStyle name="Millares 84 2" xfId="5168" xr:uid="{00000000-0005-0000-0000-00002F140000}"/>
    <cellStyle name="Millares 84 2 2" xfId="5169" xr:uid="{00000000-0005-0000-0000-000030140000}"/>
    <cellStyle name="Millares 84 2 2 2" xfId="5170" xr:uid="{00000000-0005-0000-0000-000031140000}"/>
    <cellStyle name="Millares 84 2 3" xfId="5171" xr:uid="{00000000-0005-0000-0000-000032140000}"/>
    <cellStyle name="Millares 84 3" xfId="5172" xr:uid="{00000000-0005-0000-0000-000033140000}"/>
    <cellStyle name="Millares 84 3 2" xfId="5173" xr:uid="{00000000-0005-0000-0000-000034140000}"/>
    <cellStyle name="Millares 84 4" xfId="5174" xr:uid="{00000000-0005-0000-0000-000035140000}"/>
    <cellStyle name="Millares 85" xfId="5175" xr:uid="{00000000-0005-0000-0000-000036140000}"/>
    <cellStyle name="Millares 85 10" xfId="5176" xr:uid="{00000000-0005-0000-0000-000037140000}"/>
    <cellStyle name="Millares 85 10 2" xfId="5177" xr:uid="{00000000-0005-0000-0000-000038140000}"/>
    <cellStyle name="Millares 85 10 2 2" xfId="5178" xr:uid="{00000000-0005-0000-0000-000039140000}"/>
    <cellStyle name="Millares 85 10 3" xfId="5179" xr:uid="{00000000-0005-0000-0000-00003A140000}"/>
    <cellStyle name="Millares 85 11" xfId="5180" xr:uid="{00000000-0005-0000-0000-00003B140000}"/>
    <cellStyle name="Millares 85 11 2" xfId="5181" xr:uid="{00000000-0005-0000-0000-00003C140000}"/>
    <cellStyle name="Millares 85 11 2 2" xfId="5182" xr:uid="{00000000-0005-0000-0000-00003D140000}"/>
    <cellStyle name="Millares 85 11 3" xfId="5183" xr:uid="{00000000-0005-0000-0000-00003E140000}"/>
    <cellStyle name="Millares 85 12" xfId="5184" xr:uid="{00000000-0005-0000-0000-00003F140000}"/>
    <cellStyle name="Millares 85 12 2" xfId="5185" xr:uid="{00000000-0005-0000-0000-000040140000}"/>
    <cellStyle name="Millares 85 12 2 2" xfId="5186" xr:uid="{00000000-0005-0000-0000-000041140000}"/>
    <cellStyle name="Millares 85 12 3" xfId="5187" xr:uid="{00000000-0005-0000-0000-000042140000}"/>
    <cellStyle name="Millares 85 13" xfId="5188" xr:uid="{00000000-0005-0000-0000-000043140000}"/>
    <cellStyle name="Millares 85 13 2" xfId="5189" xr:uid="{00000000-0005-0000-0000-000044140000}"/>
    <cellStyle name="Millares 85 14" xfId="5190" xr:uid="{00000000-0005-0000-0000-000045140000}"/>
    <cellStyle name="Millares 85 2" xfId="5191" xr:uid="{00000000-0005-0000-0000-000046140000}"/>
    <cellStyle name="Millares 85 2 2" xfId="5192" xr:uid="{00000000-0005-0000-0000-000047140000}"/>
    <cellStyle name="Millares 85 2 2 2" xfId="5193" xr:uid="{00000000-0005-0000-0000-000048140000}"/>
    <cellStyle name="Millares 85 2 2 2 2" xfId="5194" xr:uid="{00000000-0005-0000-0000-000049140000}"/>
    <cellStyle name="Millares 85 2 2 3" xfId="5195" xr:uid="{00000000-0005-0000-0000-00004A140000}"/>
    <cellStyle name="Millares 85 2 3" xfId="5196" xr:uid="{00000000-0005-0000-0000-00004B140000}"/>
    <cellStyle name="Millares 85 2 3 2" xfId="5197" xr:uid="{00000000-0005-0000-0000-00004C140000}"/>
    <cellStyle name="Millares 85 2 4" xfId="5198" xr:uid="{00000000-0005-0000-0000-00004D140000}"/>
    <cellStyle name="Millares 85 3" xfId="5199" xr:uid="{00000000-0005-0000-0000-00004E140000}"/>
    <cellStyle name="Millares 85 3 2" xfId="5200" xr:uid="{00000000-0005-0000-0000-00004F140000}"/>
    <cellStyle name="Millares 85 3 2 2" xfId="5201" xr:uid="{00000000-0005-0000-0000-000050140000}"/>
    <cellStyle name="Millares 85 3 3" xfId="5202" xr:uid="{00000000-0005-0000-0000-000051140000}"/>
    <cellStyle name="Millares 85 4" xfId="5203" xr:uid="{00000000-0005-0000-0000-000052140000}"/>
    <cellStyle name="Millares 85 4 2" xfId="5204" xr:uid="{00000000-0005-0000-0000-000053140000}"/>
    <cellStyle name="Millares 85 4 2 2" xfId="5205" xr:uid="{00000000-0005-0000-0000-000054140000}"/>
    <cellStyle name="Millares 85 4 3" xfId="5206" xr:uid="{00000000-0005-0000-0000-000055140000}"/>
    <cellStyle name="Millares 85 5" xfId="5207" xr:uid="{00000000-0005-0000-0000-000056140000}"/>
    <cellStyle name="Millares 85 5 2" xfId="5208" xr:uid="{00000000-0005-0000-0000-000057140000}"/>
    <cellStyle name="Millares 85 5 2 2" xfId="5209" xr:uid="{00000000-0005-0000-0000-000058140000}"/>
    <cellStyle name="Millares 85 5 3" xfId="5210" xr:uid="{00000000-0005-0000-0000-000059140000}"/>
    <cellStyle name="Millares 85 6" xfId="5211" xr:uid="{00000000-0005-0000-0000-00005A140000}"/>
    <cellStyle name="Millares 85 6 2" xfId="5212" xr:uid="{00000000-0005-0000-0000-00005B140000}"/>
    <cellStyle name="Millares 85 6 2 2" xfId="5213" xr:uid="{00000000-0005-0000-0000-00005C140000}"/>
    <cellStyle name="Millares 85 6 3" xfId="5214" xr:uid="{00000000-0005-0000-0000-00005D140000}"/>
    <cellStyle name="Millares 85 7" xfId="5215" xr:uid="{00000000-0005-0000-0000-00005E140000}"/>
    <cellStyle name="Millares 85 7 2" xfId="5216" xr:uid="{00000000-0005-0000-0000-00005F140000}"/>
    <cellStyle name="Millares 85 7 2 2" xfId="5217" xr:uid="{00000000-0005-0000-0000-000060140000}"/>
    <cellStyle name="Millares 85 7 3" xfId="5218" xr:uid="{00000000-0005-0000-0000-000061140000}"/>
    <cellStyle name="Millares 85 8" xfId="5219" xr:uid="{00000000-0005-0000-0000-000062140000}"/>
    <cellStyle name="Millares 85 8 2" xfId="5220" xr:uid="{00000000-0005-0000-0000-000063140000}"/>
    <cellStyle name="Millares 85 8 2 2" xfId="5221" xr:uid="{00000000-0005-0000-0000-000064140000}"/>
    <cellStyle name="Millares 85 8 3" xfId="5222" xr:uid="{00000000-0005-0000-0000-000065140000}"/>
    <cellStyle name="Millares 85 9" xfId="5223" xr:uid="{00000000-0005-0000-0000-000066140000}"/>
    <cellStyle name="Millares 85 9 2" xfId="5224" xr:uid="{00000000-0005-0000-0000-000067140000}"/>
    <cellStyle name="Millares 85 9 2 2" xfId="5225" xr:uid="{00000000-0005-0000-0000-000068140000}"/>
    <cellStyle name="Millares 85 9 3" xfId="5226" xr:uid="{00000000-0005-0000-0000-000069140000}"/>
    <cellStyle name="Millares 86" xfId="5227" xr:uid="{00000000-0005-0000-0000-00006A140000}"/>
    <cellStyle name="Millares 86 2" xfId="5228" xr:uid="{00000000-0005-0000-0000-00006B140000}"/>
    <cellStyle name="Millares 86 2 2" xfId="5229" xr:uid="{00000000-0005-0000-0000-00006C140000}"/>
    <cellStyle name="Millares 86 2 2 2" xfId="5230" xr:uid="{00000000-0005-0000-0000-00006D140000}"/>
    <cellStyle name="Millares 86 2 3" xfId="5231" xr:uid="{00000000-0005-0000-0000-00006E140000}"/>
    <cellStyle name="Millares 86 3" xfId="5232" xr:uid="{00000000-0005-0000-0000-00006F140000}"/>
    <cellStyle name="Millares 86 3 2" xfId="5233" xr:uid="{00000000-0005-0000-0000-000070140000}"/>
    <cellStyle name="Millares 86 4" xfId="5234" xr:uid="{00000000-0005-0000-0000-000071140000}"/>
    <cellStyle name="Millares 87" xfId="5235" xr:uid="{00000000-0005-0000-0000-000072140000}"/>
    <cellStyle name="Millares 87 10" xfId="5236" xr:uid="{00000000-0005-0000-0000-000073140000}"/>
    <cellStyle name="Millares 87 10 2" xfId="5237" xr:uid="{00000000-0005-0000-0000-000074140000}"/>
    <cellStyle name="Millares 87 10 2 2" xfId="5238" xr:uid="{00000000-0005-0000-0000-000075140000}"/>
    <cellStyle name="Millares 87 10 3" xfId="5239" xr:uid="{00000000-0005-0000-0000-000076140000}"/>
    <cellStyle name="Millares 87 11" xfId="5240" xr:uid="{00000000-0005-0000-0000-000077140000}"/>
    <cellStyle name="Millares 87 11 2" xfId="5241" xr:uid="{00000000-0005-0000-0000-000078140000}"/>
    <cellStyle name="Millares 87 11 2 2" xfId="5242" xr:uid="{00000000-0005-0000-0000-000079140000}"/>
    <cellStyle name="Millares 87 11 3" xfId="5243" xr:uid="{00000000-0005-0000-0000-00007A140000}"/>
    <cellStyle name="Millares 87 12" xfId="5244" xr:uid="{00000000-0005-0000-0000-00007B140000}"/>
    <cellStyle name="Millares 87 12 2" xfId="5245" xr:uid="{00000000-0005-0000-0000-00007C140000}"/>
    <cellStyle name="Millares 87 12 2 2" xfId="5246" xr:uid="{00000000-0005-0000-0000-00007D140000}"/>
    <cellStyle name="Millares 87 12 3" xfId="5247" xr:uid="{00000000-0005-0000-0000-00007E140000}"/>
    <cellStyle name="Millares 87 13" xfId="5248" xr:uid="{00000000-0005-0000-0000-00007F140000}"/>
    <cellStyle name="Millares 87 13 2" xfId="5249" xr:uid="{00000000-0005-0000-0000-000080140000}"/>
    <cellStyle name="Millares 87 14" xfId="5250" xr:uid="{00000000-0005-0000-0000-000081140000}"/>
    <cellStyle name="Millares 87 2" xfId="5251" xr:uid="{00000000-0005-0000-0000-000082140000}"/>
    <cellStyle name="Millares 87 2 2" xfId="5252" xr:uid="{00000000-0005-0000-0000-000083140000}"/>
    <cellStyle name="Millares 87 2 2 2" xfId="5253" xr:uid="{00000000-0005-0000-0000-000084140000}"/>
    <cellStyle name="Millares 87 2 2 2 2" xfId="5254" xr:uid="{00000000-0005-0000-0000-000085140000}"/>
    <cellStyle name="Millares 87 2 2 3" xfId="5255" xr:uid="{00000000-0005-0000-0000-000086140000}"/>
    <cellStyle name="Millares 87 2 3" xfId="5256" xr:uid="{00000000-0005-0000-0000-000087140000}"/>
    <cellStyle name="Millares 87 2 3 2" xfId="5257" xr:uid="{00000000-0005-0000-0000-000088140000}"/>
    <cellStyle name="Millares 87 2 4" xfId="5258" xr:uid="{00000000-0005-0000-0000-000089140000}"/>
    <cellStyle name="Millares 87 3" xfId="5259" xr:uid="{00000000-0005-0000-0000-00008A140000}"/>
    <cellStyle name="Millares 87 3 2" xfId="5260" xr:uid="{00000000-0005-0000-0000-00008B140000}"/>
    <cellStyle name="Millares 87 3 2 2" xfId="5261" xr:uid="{00000000-0005-0000-0000-00008C140000}"/>
    <cellStyle name="Millares 87 3 3" xfId="5262" xr:uid="{00000000-0005-0000-0000-00008D140000}"/>
    <cellStyle name="Millares 87 4" xfId="5263" xr:uid="{00000000-0005-0000-0000-00008E140000}"/>
    <cellStyle name="Millares 87 4 2" xfId="5264" xr:uid="{00000000-0005-0000-0000-00008F140000}"/>
    <cellStyle name="Millares 87 4 2 2" xfId="5265" xr:uid="{00000000-0005-0000-0000-000090140000}"/>
    <cellStyle name="Millares 87 4 3" xfId="5266" xr:uid="{00000000-0005-0000-0000-000091140000}"/>
    <cellStyle name="Millares 87 5" xfId="5267" xr:uid="{00000000-0005-0000-0000-000092140000}"/>
    <cellStyle name="Millares 87 5 2" xfId="5268" xr:uid="{00000000-0005-0000-0000-000093140000}"/>
    <cellStyle name="Millares 87 5 2 2" xfId="5269" xr:uid="{00000000-0005-0000-0000-000094140000}"/>
    <cellStyle name="Millares 87 5 3" xfId="5270" xr:uid="{00000000-0005-0000-0000-000095140000}"/>
    <cellStyle name="Millares 87 6" xfId="5271" xr:uid="{00000000-0005-0000-0000-000096140000}"/>
    <cellStyle name="Millares 87 6 2" xfId="5272" xr:uid="{00000000-0005-0000-0000-000097140000}"/>
    <cellStyle name="Millares 87 6 2 2" xfId="5273" xr:uid="{00000000-0005-0000-0000-000098140000}"/>
    <cellStyle name="Millares 87 6 3" xfId="5274" xr:uid="{00000000-0005-0000-0000-000099140000}"/>
    <cellStyle name="Millares 87 7" xfId="5275" xr:uid="{00000000-0005-0000-0000-00009A140000}"/>
    <cellStyle name="Millares 87 7 2" xfId="5276" xr:uid="{00000000-0005-0000-0000-00009B140000}"/>
    <cellStyle name="Millares 87 7 2 2" xfId="5277" xr:uid="{00000000-0005-0000-0000-00009C140000}"/>
    <cellStyle name="Millares 87 7 3" xfId="5278" xr:uid="{00000000-0005-0000-0000-00009D140000}"/>
    <cellStyle name="Millares 87 8" xfId="5279" xr:uid="{00000000-0005-0000-0000-00009E140000}"/>
    <cellStyle name="Millares 87 8 2" xfId="5280" xr:uid="{00000000-0005-0000-0000-00009F140000}"/>
    <cellStyle name="Millares 87 8 2 2" xfId="5281" xr:uid="{00000000-0005-0000-0000-0000A0140000}"/>
    <cellStyle name="Millares 87 8 3" xfId="5282" xr:uid="{00000000-0005-0000-0000-0000A1140000}"/>
    <cellStyle name="Millares 87 9" xfId="5283" xr:uid="{00000000-0005-0000-0000-0000A2140000}"/>
    <cellStyle name="Millares 87 9 2" xfId="5284" xr:uid="{00000000-0005-0000-0000-0000A3140000}"/>
    <cellStyle name="Millares 87 9 2 2" xfId="5285" xr:uid="{00000000-0005-0000-0000-0000A4140000}"/>
    <cellStyle name="Millares 87 9 3" xfId="5286" xr:uid="{00000000-0005-0000-0000-0000A5140000}"/>
    <cellStyle name="Millares 88" xfId="5287" xr:uid="{00000000-0005-0000-0000-0000A6140000}"/>
    <cellStyle name="Millares 88 2" xfId="5288" xr:uid="{00000000-0005-0000-0000-0000A7140000}"/>
    <cellStyle name="Millares 88 2 2" xfId="5289" xr:uid="{00000000-0005-0000-0000-0000A8140000}"/>
    <cellStyle name="Millares 88 2 2 2" xfId="5290" xr:uid="{00000000-0005-0000-0000-0000A9140000}"/>
    <cellStyle name="Millares 88 2 3" xfId="5291" xr:uid="{00000000-0005-0000-0000-0000AA140000}"/>
    <cellStyle name="Millares 88 3" xfId="5292" xr:uid="{00000000-0005-0000-0000-0000AB140000}"/>
    <cellStyle name="Millares 88 3 2" xfId="5293" xr:uid="{00000000-0005-0000-0000-0000AC140000}"/>
    <cellStyle name="Millares 88 4" xfId="5294" xr:uid="{00000000-0005-0000-0000-0000AD140000}"/>
    <cellStyle name="Millares 89" xfId="5295" xr:uid="{00000000-0005-0000-0000-0000AE140000}"/>
    <cellStyle name="Millares 89 10" xfId="5296" xr:uid="{00000000-0005-0000-0000-0000AF140000}"/>
    <cellStyle name="Millares 89 10 2" xfId="5297" xr:uid="{00000000-0005-0000-0000-0000B0140000}"/>
    <cellStyle name="Millares 89 10 2 2" xfId="5298" xr:uid="{00000000-0005-0000-0000-0000B1140000}"/>
    <cellStyle name="Millares 89 10 3" xfId="5299" xr:uid="{00000000-0005-0000-0000-0000B2140000}"/>
    <cellStyle name="Millares 89 11" xfId="5300" xr:uid="{00000000-0005-0000-0000-0000B3140000}"/>
    <cellStyle name="Millares 89 11 2" xfId="5301" xr:uid="{00000000-0005-0000-0000-0000B4140000}"/>
    <cellStyle name="Millares 89 11 2 2" xfId="5302" xr:uid="{00000000-0005-0000-0000-0000B5140000}"/>
    <cellStyle name="Millares 89 11 3" xfId="5303" xr:uid="{00000000-0005-0000-0000-0000B6140000}"/>
    <cellStyle name="Millares 89 12" xfId="5304" xr:uid="{00000000-0005-0000-0000-0000B7140000}"/>
    <cellStyle name="Millares 89 12 2" xfId="5305" xr:uid="{00000000-0005-0000-0000-0000B8140000}"/>
    <cellStyle name="Millares 89 12 2 2" xfId="5306" xr:uid="{00000000-0005-0000-0000-0000B9140000}"/>
    <cellStyle name="Millares 89 12 3" xfId="5307" xr:uid="{00000000-0005-0000-0000-0000BA140000}"/>
    <cellStyle name="Millares 89 13" xfId="5308" xr:uid="{00000000-0005-0000-0000-0000BB140000}"/>
    <cellStyle name="Millares 89 13 2" xfId="5309" xr:uid="{00000000-0005-0000-0000-0000BC140000}"/>
    <cellStyle name="Millares 89 14" xfId="5310" xr:uid="{00000000-0005-0000-0000-0000BD140000}"/>
    <cellStyle name="Millares 89 2" xfId="5311" xr:uid="{00000000-0005-0000-0000-0000BE140000}"/>
    <cellStyle name="Millares 89 2 2" xfId="5312" xr:uid="{00000000-0005-0000-0000-0000BF140000}"/>
    <cellStyle name="Millares 89 2 2 2" xfId="5313" xr:uid="{00000000-0005-0000-0000-0000C0140000}"/>
    <cellStyle name="Millares 89 2 2 2 2" xfId="5314" xr:uid="{00000000-0005-0000-0000-0000C1140000}"/>
    <cellStyle name="Millares 89 2 2 3" xfId="5315" xr:uid="{00000000-0005-0000-0000-0000C2140000}"/>
    <cellStyle name="Millares 89 2 3" xfId="5316" xr:uid="{00000000-0005-0000-0000-0000C3140000}"/>
    <cellStyle name="Millares 89 2 3 2" xfId="5317" xr:uid="{00000000-0005-0000-0000-0000C4140000}"/>
    <cellStyle name="Millares 89 2 4" xfId="5318" xr:uid="{00000000-0005-0000-0000-0000C5140000}"/>
    <cellStyle name="Millares 89 3" xfId="5319" xr:uid="{00000000-0005-0000-0000-0000C6140000}"/>
    <cellStyle name="Millares 89 3 2" xfId="5320" xr:uid="{00000000-0005-0000-0000-0000C7140000}"/>
    <cellStyle name="Millares 89 3 2 2" xfId="5321" xr:uid="{00000000-0005-0000-0000-0000C8140000}"/>
    <cellStyle name="Millares 89 3 3" xfId="5322" xr:uid="{00000000-0005-0000-0000-0000C9140000}"/>
    <cellStyle name="Millares 89 4" xfId="5323" xr:uid="{00000000-0005-0000-0000-0000CA140000}"/>
    <cellStyle name="Millares 89 4 2" xfId="5324" xr:uid="{00000000-0005-0000-0000-0000CB140000}"/>
    <cellStyle name="Millares 89 4 2 2" xfId="5325" xr:uid="{00000000-0005-0000-0000-0000CC140000}"/>
    <cellStyle name="Millares 89 4 3" xfId="5326" xr:uid="{00000000-0005-0000-0000-0000CD140000}"/>
    <cellStyle name="Millares 89 5" xfId="5327" xr:uid="{00000000-0005-0000-0000-0000CE140000}"/>
    <cellStyle name="Millares 89 5 2" xfId="5328" xr:uid="{00000000-0005-0000-0000-0000CF140000}"/>
    <cellStyle name="Millares 89 5 2 2" xfId="5329" xr:uid="{00000000-0005-0000-0000-0000D0140000}"/>
    <cellStyle name="Millares 89 5 3" xfId="5330" xr:uid="{00000000-0005-0000-0000-0000D1140000}"/>
    <cellStyle name="Millares 89 6" xfId="5331" xr:uid="{00000000-0005-0000-0000-0000D2140000}"/>
    <cellStyle name="Millares 89 6 2" xfId="5332" xr:uid="{00000000-0005-0000-0000-0000D3140000}"/>
    <cellStyle name="Millares 89 6 2 2" xfId="5333" xr:uid="{00000000-0005-0000-0000-0000D4140000}"/>
    <cellStyle name="Millares 89 6 3" xfId="5334" xr:uid="{00000000-0005-0000-0000-0000D5140000}"/>
    <cellStyle name="Millares 89 7" xfId="5335" xr:uid="{00000000-0005-0000-0000-0000D6140000}"/>
    <cellStyle name="Millares 89 7 2" xfId="5336" xr:uid="{00000000-0005-0000-0000-0000D7140000}"/>
    <cellStyle name="Millares 89 7 2 2" xfId="5337" xr:uid="{00000000-0005-0000-0000-0000D8140000}"/>
    <cellStyle name="Millares 89 7 3" xfId="5338" xr:uid="{00000000-0005-0000-0000-0000D9140000}"/>
    <cellStyle name="Millares 89 8" xfId="5339" xr:uid="{00000000-0005-0000-0000-0000DA140000}"/>
    <cellStyle name="Millares 89 8 2" xfId="5340" xr:uid="{00000000-0005-0000-0000-0000DB140000}"/>
    <cellStyle name="Millares 89 8 2 2" xfId="5341" xr:uid="{00000000-0005-0000-0000-0000DC140000}"/>
    <cellStyle name="Millares 89 8 3" xfId="5342" xr:uid="{00000000-0005-0000-0000-0000DD140000}"/>
    <cellStyle name="Millares 89 9" xfId="5343" xr:uid="{00000000-0005-0000-0000-0000DE140000}"/>
    <cellStyle name="Millares 89 9 2" xfId="5344" xr:uid="{00000000-0005-0000-0000-0000DF140000}"/>
    <cellStyle name="Millares 89 9 2 2" xfId="5345" xr:uid="{00000000-0005-0000-0000-0000E0140000}"/>
    <cellStyle name="Millares 89 9 3" xfId="5346" xr:uid="{00000000-0005-0000-0000-0000E1140000}"/>
    <cellStyle name="Millares 9" xfId="5347" xr:uid="{00000000-0005-0000-0000-0000E2140000}"/>
    <cellStyle name="Millares 9 10" xfId="5348" xr:uid="{00000000-0005-0000-0000-0000E3140000}"/>
    <cellStyle name="Millares 9 10 2" xfId="5349" xr:uid="{00000000-0005-0000-0000-0000E4140000}"/>
    <cellStyle name="Millares 9 10 2 2" xfId="5350" xr:uid="{00000000-0005-0000-0000-0000E5140000}"/>
    <cellStyle name="Millares 9 10 3" xfId="5351" xr:uid="{00000000-0005-0000-0000-0000E6140000}"/>
    <cellStyle name="Millares 9 11" xfId="5352" xr:uid="{00000000-0005-0000-0000-0000E7140000}"/>
    <cellStyle name="Millares 9 11 2" xfId="5353" xr:uid="{00000000-0005-0000-0000-0000E8140000}"/>
    <cellStyle name="Millares 9 11 2 2" xfId="5354" xr:uid="{00000000-0005-0000-0000-0000E9140000}"/>
    <cellStyle name="Millares 9 11 3" xfId="5355" xr:uid="{00000000-0005-0000-0000-0000EA140000}"/>
    <cellStyle name="Millares 9 12" xfId="5356" xr:uid="{00000000-0005-0000-0000-0000EB140000}"/>
    <cellStyle name="Millares 9 12 2" xfId="5357" xr:uid="{00000000-0005-0000-0000-0000EC140000}"/>
    <cellStyle name="Millares 9 12 2 2" xfId="5358" xr:uid="{00000000-0005-0000-0000-0000ED140000}"/>
    <cellStyle name="Millares 9 12 3" xfId="5359" xr:uid="{00000000-0005-0000-0000-0000EE140000}"/>
    <cellStyle name="Millares 9 13" xfId="5360" xr:uid="{00000000-0005-0000-0000-0000EF140000}"/>
    <cellStyle name="Millares 9 13 2" xfId="5361" xr:uid="{00000000-0005-0000-0000-0000F0140000}"/>
    <cellStyle name="Millares 9 13 2 2" xfId="5362" xr:uid="{00000000-0005-0000-0000-0000F1140000}"/>
    <cellStyle name="Millares 9 13 3" xfId="5363" xr:uid="{00000000-0005-0000-0000-0000F2140000}"/>
    <cellStyle name="Millares 9 14" xfId="5364" xr:uid="{00000000-0005-0000-0000-0000F3140000}"/>
    <cellStyle name="Millares 9 14 2" xfId="5365" xr:uid="{00000000-0005-0000-0000-0000F4140000}"/>
    <cellStyle name="Millares 9 14 2 2" xfId="5366" xr:uid="{00000000-0005-0000-0000-0000F5140000}"/>
    <cellStyle name="Millares 9 14 3" xfId="5367" xr:uid="{00000000-0005-0000-0000-0000F6140000}"/>
    <cellStyle name="Millares 9 15" xfId="5368" xr:uid="{00000000-0005-0000-0000-0000F7140000}"/>
    <cellStyle name="Millares 9 15 2" xfId="5369" xr:uid="{00000000-0005-0000-0000-0000F8140000}"/>
    <cellStyle name="Millares 9 16" xfId="5370" xr:uid="{00000000-0005-0000-0000-0000F9140000}"/>
    <cellStyle name="Millares 9 17" xfId="5371" xr:uid="{00000000-0005-0000-0000-0000FA140000}"/>
    <cellStyle name="Millares 9 2" xfId="5372" xr:uid="{00000000-0005-0000-0000-0000FB140000}"/>
    <cellStyle name="Millares 9 2 2" xfId="5373" xr:uid="{00000000-0005-0000-0000-0000FC140000}"/>
    <cellStyle name="Millares 9 2 2 2" xfId="5374" xr:uid="{00000000-0005-0000-0000-0000FD140000}"/>
    <cellStyle name="Millares 9 2 2 2 2" xfId="5375" xr:uid="{00000000-0005-0000-0000-0000FE140000}"/>
    <cellStyle name="Millares 9 2 2 3" xfId="5376" xr:uid="{00000000-0005-0000-0000-0000FF140000}"/>
    <cellStyle name="Millares 9 2 3" xfId="5377" xr:uid="{00000000-0005-0000-0000-000000150000}"/>
    <cellStyle name="Millares 9 2 3 2" xfId="5378" xr:uid="{00000000-0005-0000-0000-000001150000}"/>
    <cellStyle name="Millares 9 2 4" xfId="5379" xr:uid="{00000000-0005-0000-0000-000002150000}"/>
    <cellStyle name="Millares 9 3" xfId="5380" xr:uid="{00000000-0005-0000-0000-000003150000}"/>
    <cellStyle name="Millares 9 3 10" xfId="5381" xr:uid="{00000000-0005-0000-0000-000004150000}"/>
    <cellStyle name="Millares 9 3 10 2" xfId="5382" xr:uid="{00000000-0005-0000-0000-000005150000}"/>
    <cellStyle name="Millares 9 3 10 2 2" xfId="5383" xr:uid="{00000000-0005-0000-0000-000006150000}"/>
    <cellStyle name="Millares 9 3 10 3" xfId="5384" xr:uid="{00000000-0005-0000-0000-000007150000}"/>
    <cellStyle name="Millares 9 3 11" xfId="5385" xr:uid="{00000000-0005-0000-0000-000008150000}"/>
    <cellStyle name="Millares 9 3 11 2" xfId="5386" xr:uid="{00000000-0005-0000-0000-000009150000}"/>
    <cellStyle name="Millares 9 3 11 2 2" xfId="5387" xr:uid="{00000000-0005-0000-0000-00000A150000}"/>
    <cellStyle name="Millares 9 3 11 3" xfId="5388" xr:uid="{00000000-0005-0000-0000-00000B150000}"/>
    <cellStyle name="Millares 9 3 12" xfId="5389" xr:uid="{00000000-0005-0000-0000-00000C150000}"/>
    <cellStyle name="Millares 9 3 12 2" xfId="5390" xr:uid="{00000000-0005-0000-0000-00000D150000}"/>
    <cellStyle name="Millares 9 3 12 2 2" xfId="5391" xr:uid="{00000000-0005-0000-0000-00000E150000}"/>
    <cellStyle name="Millares 9 3 12 3" xfId="5392" xr:uid="{00000000-0005-0000-0000-00000F150000}"/>
    <cellStyle name="Millares 9 3 13" xfId="5393" xr:uid="{00000000-0005-0000-0000-000010150000}"/>
    <cellStyle name="Millares 9 3 13 2" xfId="5394" xr:uid="{00000000-0005-0000-0000-000011150000}"/>
    <cellStyle name="Millares 9 3 14" xfId="5395" xr:uid="{00000000-0005-0000-0000-000012150000}"/>
    <cellStyle name="Millares 9 3 2" xfId="5396" xr:uid="{00000000-0005-0000-0000-000013150000}"/>
    <cellStyle name="Millares 9 3 2 2" xfId="5397" xr:uid="{00000000-0005-0000-0000-000014150000}"/>
    <cellStyle name="Millares 9 3 2 2 2" xfId="5398" xr:uid="{00000000-0005-0000-0000-000015150000}"/>
    <cellStyle name="Millares 9 3 2 2 2 2" xfId="5399" xr:uid="{00000000-0005-0000-0000-000016150000}"/>
    <cellStyle name="Millares 9 3 2 2 3" xfId="5400" xr:uid="{00000000-0005-0000-0000-000017150000}"/>
    <cellStyle name="Millares 9 3 2 3" xfId="5401" xr:uid="{00000000-0005-0000-0000-000018150000}"/>
    <cellStyle name="Millares 9 3 2 3 2" xfId="5402" xr:uid="{00000000-0005-0000-0000-000019150000}"/>
    <cellStyle name="Millares 9 3 2 4" xfId="5403" xr:uid="{00000000-0005-0000-0000-00001A150000}"/>
    <cellStyle name="Millares 9 3 3" xfId="5404" xr:uid="{00000000-0005-0000-0000-00001B150000}"/>
    <cellStyle name="Millares 9 3 3 2" xfId="5405" xr:uid="{00000000-0005-0000-0000-00001C150000}"/>
    <cellStyle name="Millares 9 3 3 2 2" xfId="5406" xr:uid="{00000000-0005-0000-0000-00001D150000}"/>
    <cellStyle name="Millares 9 3 3 3" xfId="5407" xr:uid="{00000000-0005-0000-0000-00001E150000}"/>
    <cellStyle name="Millares 9 3 4" xfId="5408" xr:uid="{00000000-0005-0000-0000-00001F150000}"/>
    <cellStyle name="Millares 9 3 4 2" xfId="5409" xr:uid="{00000000-0005-0000-0000-000020150000}"/>
    <cellStyle name="Millares 9 3 4 2 2" xfId="5410" xr:uid="{00000000-0005-0000-0000-000021150000}"/>
    <cellStyle name="Millares 9 3 4 3" xfId="5411" xr:uid="{00000000-0005-0000-0000-000022150000}"/>
    <cellStyle name="Millares 9 3 5" xfId="5412" xr:uid="{00000000-0005-0000-0000-000023150000}"/>
    <cellStyle name="Millares 9 3 5 2" xfId="5413" xr:uid="{00000000-0005-0000-0000-000024150000}"/>
    <cellStyle name="Millares 9 3 5 2 2" xfId="5414" xr:uid="{00000000-0005-0000-0000-000025150000}"/>
    <cellStyle name="Millares 9 3 5 3" xfId="5415" xr:uid="{00000000-0005-0000-0000-000026150000}"/>
    <cellStyle name="Millares 9 3 6" xfId="5416" xr:uid="{00000000-0005-0000-0000-000027150000}"/>
    <cellStyle name="Millares 9 3 6 2" xfId="5417" xr:uid="{00000000-0005-0000-0000-000028150000}"/>
    <cellStyle name="Millares 9 3 6 2 2" xfId="5418" xr:uid="{00000000-0005-0000-0000-000029150000}"/>
    <cellStyle name="Millares 9 3 6 3" xfId="5419" xr:uid="{00000000-0005-0000-0000-00002A150000}"/>
    <cellStyle name="Millares 9 3 7" xfId="5420" xr:uid="{00000000-0005-0000-0000-00002B150000}"/>
    <cellStyle name="Millares 9 3 7 2" xfId="5421" xr:uid="{00000000-0005-0000-0000-00002C150000}"/>
    <cellStyle name="Millares 9 3 7 2 2" xfId="5422" xr:uid="{00000000-0005-0000-0000-00002D150000}"/>
    <cellStyle name="Millares 9 3 7 3" xfId="5423" xr:uid="{00000000-0005-0000-0000-00002E150000}"/>
    <cellStyle name="Millares 9 3 8" xfId="5424" xr:uid="{00000000-0005-0000-0000-00002F150000}"/>
    <cellStyle name="Millares 9 3 8 2" xfId="5425" xr:uid="{00000000-0005-0000-0000-000030150000}"/>
    <cellStyle name="Millares 9 3 8 2 2" xfId="5426" xr:uid="{00000000-0005-0000-0000-000031150000}"/>
    <cellStyle name="Millares 9 3 8 3" xfId="5427" xr:uid="{00000000-0005-0000-0000-000032150000}"/>
    <cellStyle name="Millares 9 3 9" xfId="5428" xr:uid="{00000000-0005-0000-0000-000033150000}"/>
    <cellStyle name="Millares 9 3 9 2" xfId="5429" xr:uid="{00000000-0005-0000-0000-000034150000}"/>
    <cellStyle name="Millares 9 3 9 2 2" xfId="5430" xr:uid="{00000000-0005-0000-0000-000035150000}"/>
    <cellStyle name="Millares 9 3 9 3" xfId="5431" xr:uid="{00000000-0005-0000-0000-000036150000}"/>
    <cellStyle name="Millares 9 4" xfId="5432" xr:uid="{00000000-0005-0000-0000-000037150000}"/>
    <cellStyle name="Millares 9 4 2" xfId="5433" xr:uid="{00000000-0005-0000-0000-000038150000}"/>
    <cellStyle name="Millares 9 4 2 2" xfId="5434" xr:uid="{00000000-0005-0000-0000-000039150000}"/>
    <cellStyle name="Millares 9 4 2 2 2" xfId="5435" xr:uid="{00000000-0005-0000-0000-00003A150000}"/>
    <cellStyle name="Millares 9 4 2 3" xfId="5436" xr:uid="{00000000-0005-0000-0000-00003B150000}"/>
    <cellStyle name="Millares 9 4 3" xfId="5437" xr:uid="{00000000-0005-0000-0000-00003C150000}"/>
    <cellStyle name="Millares 9 4 3 2" xfId="5438" xr:uid="{00000000-0005-0000-0000-00003D150000}"/>
    <cellStyle name="Millares 9 4 4" xfId="5439" xr:uid="{00000000-0005-0000-0000-00003E150000}"/>
    <cellStyle name="Millares 9 5" xfId="5440" xr:uid="{00000000-0005-0000-0000-00003F150000}"/>
    <cellStyle name="Millares 9 5 2" xfId="5441" xr:uid="{00000000-0005-0000-0000-000040150000}"/>
    <cellStyle name="Millares 9 5 2 2" xfId="5442" xr:uid="{00000000-0005-0000-0000-000041150000}"/>
    <cellStyle name="Millares 9 5 3" xfId="5443" xr:uid="{00000000-0005-0000-0000-000042150000}"/>
    <cellStyle name="Millares 9 6" xfId="5444" xr:uid="{00000000-0005-0000-0000-000043150000}"/>
    <cellStyle name="Millares 9 6 2" xfId="5445" xr:uid="{00000000-0005-0000-0000-000044150000}"/>
    <cellStyle name="Millares 9 6 2 2" xfId="5446" xr:uid="{00000000-0005-0000-0000-000045150000}"/>
    <cellStyle name="Millares 9 6 3" xfId="5447" xr:uid="{00000000-0005-0000-0000-000046150000}"/>
    <cellStyle name="Millares 9 7" xfId="5448" xr:uid="{00000000-0005-0000-0000-000047150000}"/>
    <cellStyle name="Millares 9 7 2" xfId="5449" xr:uid="{00000000-0005-0000-0000-000048150000}"/>
    <cellStyle name="Millares 9 7 2 2" xfId="5450" xr:uid="{00000000-0005-0000-0000-000049150000}"/>
    <cellStyle name="Millares 9 7 3" xfId="5451" xr:uid="{00000000-0005-0000-0000-00004A150000}"/>
    <cellStyle name="Millares 9 8" xfId="5452" xr:uid="{00000000-0005-0000-0000-00004B150000}"/>
    <cellStyle name="Millares 9 8 2" xfId="5453" xr:uid="{00000000-0005-0000-0000-00004C150000}"/>
    <cellStyle name="Millares 9 8 2 2" xfId="5454" xr:uid="{00000000-0005-0000-0000-00004D150000}"/>
    <cellStyle name="Millares 9 8 3" xfId="5455" xr:uid="{00000000-0005-0000-0000-00004E150000}"/>
    <cellStyle name="Millares 9 9" xfId="5456" xr:uid="{00000000-0005-0000-0000-00004F150000}"/>
    <cellStyle name="Millares 9 9 2" xfId="5457" xr:uid="{00000000-0005-0000-0000-000050150000}"/>
    <cellStyle name="Millares 9 9 2 2" xfId="5458" xr:uid="{00000000-0005-0000-0000-000051150000}"/>
    <cellStyle name="Millares 9 9 3" xfId="5459" xr:uid="{00000000-0005-0000-0000-000052150000}"/>
    <cellStyle name="Millares 90" xfId="5460" xr:uid="{00000000-0005-0000-0000-000053150000}"/>
    <cellStyle name="Millares 90 2" xfId="5461" xr:uid="{00000000-0005-0000-0000-000054150000}"/>
    <cellStyle name="Millares 90 2 2" xfId="5462" xr:uid="{00000000-0005-0000-0000-000055150000}"/>
    <cellStyle name="Millares 90 2 2 2" xfId="5463" xr:uid="{00000000-0005-0000-0000-000056150000}"/>
    <cellStyle name="Millares 90 2 3" xfId="5464" xr:uid="{00000000-0005-0000-0000-000057150000}"/>
    <cellStyle name="Millares 90 3" xfId="5465" xr:uid="{00000000-0005-0000-0000-000058150000}"/>
    <cellStyle name="Millares 90 3 2" xfId="5466" xr:uid="{00000000-0005-0000-0000-000059150000}"/>
    <cellStyle name="Millares 90 4" xfId="5467" xr:uid="{00000000-0005-0000-0000-00005A150000}"/>
    <cellStyle name="Millares 91" xfId="5468" xr:uid="{00000000-0005-0000-0000-00005B150000}"/>
    <cellStyle name="Millares 91 2" xfId="5469" xr:uid="{00000000-0005-0000-0000-00005C150000}"/>
    <cellStyle name="Millares 91 2 2" xfId="5470" xr:uid="{00000000-0005-0000-0000-00005D150000}"/>
    <cellStyle name="Millares 91 2 2 2" xfId="5471" xr:uid="{00000000-0005-0000-0000-00005E150000}"/>
    <cellStyle name="Millares 91 2 3" xfId="5472" xr:uid="{00000000-0005-0000-0000-00005F150000}"/>
    <cellStyle name="Millares 91 3" xfId="5473" xr:uid="{00000000-0005-0000-0000-000060150000}"/>
    <cellStyle name="Millares 91 3 2" xfId="5474" xr:uid="{00000000-0005-0000-0000-000061150000}"/>
    <cellStyle name="Millares 91 4" xfId="5475" xr:uid="{00000000-0005-0000-0000-000062150000}"/>
    <cellStyle name="Millares 92" xfId="5476" xr:uid="{00000000-0005-0000-0000-000063150000}"/>
    <cellStyle name="Millares 92 10" xfId="5477" xr:uid="{00000000-0005-0000-0000-000064150000}"/>
    <cellStyle name="Millares 92 10 2" xfId="5478" xr:uid="{00000000-0005-0000-0000-000065150000}"/>
    <cellStyle name="Millares 92 10 2 2" xfId="5479" xr:uid="{00000000-0005-0000-0000-000066150000}"/>
    <cellStyle name="Millares 92 10 3" xfId="5480" xr:uid="{00000000-0005-0000-0000-000067150000}"/>
    <cellStyle name="Millares 92 11" xfId="5481" xr:uid="{00000000-0005-0000-0000-000068150000}"/>
    <cellStyle name="Millares 92 11 2" xfId="5482" xr:uid="{00000000-0005-0000-0000-000069150000}"/>
    <cellStyle name="Millares 92 11 2 2" xfId="5483" xr:uid="{00000000-0005-0000-0000-00006A150000}"/>
    <cellStyle name="Millares 92 11 3" xfId="5484" xr:uid="{00000000-0005-0000-0000-00006B150000}"/>
    <cellStyle name="Millares 92 12" xfId="5485" xr:uid="{00000000-0005-0000-0000-00006C150000}"/>
    <cellStyle name="Millares 92 12 2" xfId="5486" xr:uid="{00000000-0005-0000-0000-00006D150000}"/>
    <cellStyle name="Millares 92 12 2 2" xfId="5487" xr:uid="{00000000-0005-0000-0000-00006E150000}"/>
    <cellStyle name="Millares 92 12 3" xfId="5488" xr:uid="{00000000-0005-0000-0000-00006F150000}"/>
    <cellStyle name="Millares 92 13" xfId="5489" xr:uid="{00000000-0005-0000-0000-000070150000}"/>
    <cellStyle name="Millares 92 13 2" xfId="5490" xr:uid="{00000000-0005-0000-0000-000071150000}"/>
    <cellStyle name="Millares 92 14" xfId="5491" xr:uid="{00000000-0005-0000-0000-000072150000}"/>
    <cellStyle name="Millares 92 2" xfId="5492" xr:uid="{00000000-0005-0000-0000-000073150000}"/>
    <cellStyle name="Millares 92 2 2" xfId="5493" xr:uid="{00000000-0005-0000-0000-000074150000}"/>
    <cellStyle name="Millares 92 2 2 2" xfId="5494" xr:uid="{00000000-0005-0000-0000-000075150000}"/>
    <cellStyle name="Millares 92 2 2 2 2" xfId="5495" xr:uid="{00000000-0005-0000-0000-000076150000}"/>
    <cellStyle name="Millares 92 2 2 3" xfId="5496" xr:uid="{00000000-0005-0000-0000-000077150000}"/>
    <cellStyle name="Millares 92 2 3" xfId="5497" xr:uid="{00000000-0005-0000-0000-000078150000}"/>
    <cellStyle name="Millares 92 2 3 2" xfId="5498" xr:uid="{00000000-0005-0000-0000-000079150000}"/>
    <cellStyle name="Millares 92 2 4" xfId="5499" xr:uid="{00000000-0005-0000-0000-00007A150000}"/>
    <cellStyle name="Millares 92 3" xfId="5500" xr:uid="{00000000-0005-0000-0000-00007B150000}"/>
    <cellStyle name="Millares 92 3 2" xfId="5501" xr:uid="{00000000-0005-0000-0000-00007C150000}"/>
    <cellStyle name="Millares 92 3 2 2" xfId="5502" xr:uid="{00000000-0005-0000-0000-00007D150000}"/>
    <cellStyle name="Millares 92 3 3" xfId="5503" xr:uid="{00000000-0005-0000-0000-00007E150000}"/>
    <cellStyle name="Millares 92 4" xfId="5504" xr:uid="{00000000-0005-0000-0000-00007F150000}"/>
    <cellStyle name="Millares 92 4 2" xfId="5505" xr:uid="{00000000-0005-0000-0000-000080150000}"/>
    <cellStyle name="Millares 92 4 2 2" xfId="5506" xr:uid="{00000000-0005-0000-0000-000081150000}"/>
    <cellStyle name="Millares 92 4 3" xfId="5507" xr:uid="{00000000-0005-0000-0000-000082150000}"/>
    <cellStyle name="Millares 92 5" xfId="5508" xr:uid="{00000000-0005-0000-0000-000083150000}"/>
    <cellStyle name="Millares 92 5 2" xfId="5509" xr:uid="{00000000-0005-0000-0000-000084150000}"/>
    <cellStyle name="Millares 92 5 2 2" xfId="5510" xr:uid="{00000000-0005-0000-0000-000085150000}"/>
    <cellStyle name="Millares 92 5 3" xfId="5511" xr:uid="{00000000-0005-0000-0000-000086150000}"/>
    <cellStyle name="Millares 92 6" xfId="5512" xr:uid="{00000000-0005-0000-0000-000087150000}"/>
    <cellStyle name="Millares 92 6 2" xfId="5513" xr:uid="{00000000-0005-0000-0000-000088150000}"/>
    <cellStyle name="Millares 92 6 2 2" xfId="5514" xr:uid="{00000000-0005-0000-0000-000089150000}"/>
    <cellStyle name="Millares 92 6 3" xfId="5515" xr:uid="{00000000-0005-0000-0000-00008A150000}"/>
    <cellStyle name="Millares 92 7" xfId="5516" xr:uid="{00000000-0005-0000-0000-00008B150000}"/>
    <cellStyle name="Millares 92 7 2" xfId="5517" xr:uid="{00000000-0005-0000-0000-00008C150000}"/>
    <cellStyle name="Millares 92 7 2 2" xfId="5518" xr:uid="{00000000-0005-0000-0000-00008D150000}"/>
    <cellStyle name="Millares 92 7 3" xfId="5519" xr:uid="{00000000-0005-0000-0000-00008E150000}"/>
    <cellStyle name="Millares 92 8" xfId="5520" xr:uid="{00000000-0005-0000-0000-00008F150000}"/>
    <cellStyle name="Millares 92 8 2" xfId="5521" xr:uid="{00000000-0005-0000-0000-000090150000}"/>
    <cellStyle name="Millares 92 8 2 2" xfId="5522" xr:uid="{00000000-0005-0000-0000-000091150000}"/>
    <cellStyle name="Millares 92 8 3" xfId="5523" xr:uid="{00000000-0005-0000-0000-000092150000}"/>
    <cellStyle name="Millares 92 9" xfId="5524" xr:uid="{00000000-0005-0000-0000-000093150000}"/>
    <cellStyle name="Millares 92 9 2" xfId="5525" xr:uid="{00000000-0005-0000-0000-000094150000}"/>
    <cellStyle name="Millares 92 9 2 2" xfId="5526" xr:uid="{00000000-0005-0000-0000-000095150000}"/>
    <cellStyle name="Millares 92 9 3" xfId="5527" xr:uid="{00000000-0005-0000-0000-000096150000}"/>
    <cellStyle name="Millares 93" xfId="5528" xr:uid="{00000000-0005-0000-0000-000097150000}"/>
    <cellStyle name="Millares 93 10" xfId="5529" xr:uid="{00000000-0005-0000-0000-000098150000}"/>
    <cellStyle name="Millares 93 10 2" xfId="5530" xr:uid="{00000000-0005-0000-0000-000099150000}"/>
    <cellStyle name="Millares 93 10 2 2" xfId="5531" xr:uid="{00000000-0005-0000-0000-00009A150000}"/>
    <cellStyle name="Millares 93 10 3" xfId="5532" xr:uid="{00000000-0005-0000-0000-00009B150000}"/>
    <cellStyle name="Millares 93 11" xfId="5533" xr:uid="{00000000-0005-0000-0000-00009C150000}"/>
    <cellStyle name="Millares 93 11 2" xfId="5534" xr:uid="{00000000-0005-0000-0000-00009D150000}"/>
    <cellStyle name="Millares 93 11 2 2" xfId="5535" xr:uid="{00000000-0005-0000-0000-00009E150000}"/>
    <cellStyle name="Millares 93 11 3" xfId="5536" xr:uid="{00000000-0005-0000-0000-00009F150000}"/>
    <cellStyle name="Millares 93 12" xfId="5537" xr:uid="{00000000-0005-0000-0000-0000A0150000}"/>
    <cellStyle name="Millares 93 12 2" xfId="5538" xr:uid="{00000000-0005-0000-0000-0000A1150000}"/>
    <cellStyle name="Millares 93 12 2 2" xfId="5539" xr:uid="{00000000-0005-0000-0000-0000A2150000}"/>
    <cellStyle name="Millares 93 12 3" xfId="5540" xr:uid="{00000000-0005-0000-0000-0000A3150000}"/>
    <cellStyle name="Millares 93 13" xfId="5541" xr:uid="{00000000-0005-0000-0000-0000A4150000}"/>
    <cellStyle name="Millares 93 13 2" xfId="5542" xr:uid="{00000000-0005-0000-0000-0000A5150000}"/>
    <cellStyle name="Millares 93 14" xfId="5543" xr:uid="{00000000-0005-0000-0000-0000A6150000}"/>
    <cellStyle name="Millares 93 2" xfId="5544" xr:uid="{00000000-0005-0000-0000-0000A7150000}"/>
    <cellStyle name="Millares 93 2 2" xfId="5545" xr:uid="{00000000-0005-0000-0000-0000A8150000}"/>
    <cellStyle name="Millares 93 2 2 2" xfId="5546" xr:uid="{00000000-0005-0000-0000-0000A9150000}"/>
    <cellStyle name="Millares 93 2 2 2 2" xfId="5547" xr:uid="{00000000-0005-0000-0000-0000AA150000}"/>
    <cellStyle name="Millares 93 2 2 3" xfId="5548" xr:uid="{00000000-0005-0000-0000-0000AB150000}"/>
    <cellStyle name="Millares 93 2 3" xfId="5549" xr:uid="{00000000-0005-0000-0000-0000AC150000}"/>
    <cellStyle name="Millares 93 2 3 2" xfId="5550" xr:uid="{00000000-0005-0000-0000-0000AD150000}"/>
    <cellStyle name="Millares 93 2 4" xfId="5551" xr:uid="{00000000-0005-0000-0000-0000AE150000}"/>
    <cellStyle name="Millares 93 3" xfId="5552" xr:uid="{00000000-0005-0000-0000-0000AF150000}"/>
    <cellStyle name="Millares 93 3 2" xfId="5553" xr:uid="{00000000-0005-0000-0000-0000B0150000}"/>
    <cellStyle name="Millares 93 3 2 2" xfId="5554" xr:uid="{00000000-0005-0000-0000-0000B1150000}"/>
    <cellStyle name="Millares 93 3 3" xfId="5555" xr:uid="{00000000-0005-0000-0000-0000B2150000}"/>
    <cellStyle name="Millares 93 4" xfId="5556" xr:uid="{00000000-0005-0000-0000-0000B3150000}"/>
    <cellStyle name="Millares 93 4 2" xfId="5557" xr:uid="{00000000-0005-0000-0000-0000B4150000}"/>
    <cellStyle name="Millares 93 4 2 2" xfId="5558" xr:uid="{00000000-0005-0000-0000-0000B5150000}"/>
    <cellStyle name="Millares 93 4 3" xfId="5559" xr:uid="{00000000-0005-0000-0000-0000B6150000}"/>
    <cellStyle name="Millares 93 5" xfId="5560" xr:uid="{00000000-0005-0000-0000-0000B7150000}"/>
    <cellStyle name="Millares 93 5 2" xfId="5561" xr:uid="{00000000-0005-0000-0000-0000B8150000}"/>
    <cellStyle name="Millares 93 5 2 2" xfId="5562" xr:uid="{00000000-0005-0000-0000-0000B9150000}"/>
    <cellStyle name="Millares 93 5 3" xfId="5563" xr:uid="{00000000-0005-0000-0000-0000BA150000}"/>
    <cellStyle name="Millares 93 6" xfId="5564" xr:uid="{00000000-0005-0000-0000-0000BB150000}"/>
    <cellStyle name="Millares 93 6 2" xfId="5565" xr:uid="{00000000-0005-0000-0000-0000BC150000}"/>
    <cellStyle name="Millares 93 6 2 2" xfId="5566" xr:uid="{00000000-0005-0000-0000-0000BD150000}"/>
    <cellStyle name="Millares 93 6 3" xfId="5567" xr:uid="{00000000-0005-0000-0000-0000BE150000}"/>
    <cellStyle name="Millares 93 7" xfId="5568" xr:uid="{00000000-0005-0000-0000-0000BF150000}"/>
    <cellStyle name="Millares 93 7 2" xfId="5569" xr:uid="{00000000-0005-0000-0000-0000C0150000}"/>
    <cellStyle name="Millares 93 7 2 2" xfId="5570" xr:uid="{00000000-0005-0000-0000-0000C1150000}"/>
    <cellStyle name="Millares 93 7 3" xfId="5571" xr:uid="{00000000-0005-0000-0000-0000C2150000}"/>
    <cellStyle name="Millares 93 8" xfId="5572" xr:uid="{00000000-0005-0000-0000-0000C3150000}"/>
    <cellStyle name="Millares 93 8 2" xfId="5573" xr:uid="{00000000-0005-0000-0000-0000C4150000}"/>
    <cellStyle name="Millares 93 8 2 2" xfId="5574" xr:uid="{00000000-0005-0000-0000-0000C5150000}"/>
    <cellStyle name="Millares 93 8 3" xfId="5575" xr:uid="{00000000-0005-0000-0000-0000C6150000}"/>
    <cellStyle name="Millares 93 9" xfId="5576" xr:uid="{00000000-0005-0000-0000-0000C7150000}"/>
    <cellStyle name="Millares 93 9 2" xfId="5577" xr:uid="{00000000-0005-0000-0000-0000C8150000}"/>
    <cellStyle name="Millares 93 9 2 2" xfId="5578" xr:uid="{00000000-0005-0000-0000-0000C9150000}"/>
    <cellStyle name="Millares 93 9 3" xfId="5579" xr:uid="{00000000-0005-0000-0000-0000CA150000}"/>
    <cellStyle name="Millares 94" xfId="5580" xr:uid="{00000000-0005-0000-0000-0000CB150000}"/>
    <cellStyle name="Millares 94 10" xfId="5581" xr:uid="{00000000-0005-0000-0000-0000CC150000}"/>
    <cellStyle name="Millares 94 10 2" xfId="5582" xr:uid="{00000000-0005-0000-0000-0000CD150000}"/>
    <cellStyle name="Millares 94 10 2 2" xfId="5583" xr:uid="{00000000-0005-0000-0000-0000CE150000}"/>
    <cellStyle name="Millares 94 10 3" xfId="5584" xr:uid="{00000000-0005-0000-0000-0000CF150000}"/>
    <cellStyle name="Millares 94 11" xfId="5585" xr:uid="{00000000-0005-0000-0000-0000D0150000}"/>
    <cellStyle name="Millares 94 11 2" xfId="5586" xr:uid="{00000000-0005-0000-0000-0000D1150000}"/>
    <cellStyle name="Millares 94 11 2 2" xfId="5587" xr:uid="{00000000-0005-0000-0000-0000D2150000}"/>
    <cellStyle name="Millares 94 11 3" xfId="5588" xr:uid="{00000000-0005-0000-0000-0000D3150000}"/>
    <cellStyle name="Millares 94 11 4" xfId="5589" xr:uid="{00000000-0005-0000-0000-0000D4150000}"/>
    <cellStyle name="Millares 94 12" xfId="5590" xr:uid="{00000000-0005-0000-0000-0000D5150000}"/>
    <cellStyle name="Millares 94 12 2" xfId="5591" xr:uid="{00000000-0005-0000-0000-0000D6150000}"/>
    <cellStyle name="Millares 94 12 2 2" xfId="5592" xr:uid="{00000000-0005-0000-0000-0000D7150000}"/>
    <cellStyle name="Millares 94 12 3" xfId="5593" xr:uid="{00000000-0005-0000-0000-0000D8150000}"/>
    <cellStyle name="Millares 94 12 4" xfId="5594" xr:uid="{00000000-0005-0000-0000-0000D9150000}"/>
    <cellStyle name="Millares 94 13" xfId="5595" xr:uid="{00000000-0005-0000-0000-0000DA150000}"/>
    <cellStyle name="Millares 94 13 2" xfId="5596" xr:uid="{00000000-0005-0000-0000-0000DB150000}"/>
    <cellStyle name="Millares 94 14" xfId="5597" xr:uid="{00000000-0005-0000-0000-0000DC150000}"/>
    <cellStyle name="Millares 94 2" xfId="5598" xr:uid="{00000000-0005-0000-0000-0000DD150000}"/>
    <cellStyle name="Millares 94 2 2" xfId="5599" xr:uid="{00000000-0005-0000-0000-0000DE150000}"/>
    <cellStyle name="Millares 94 2 2 2" xfId="5600" xr:uid="{00000000-0005-0000-0000-0000DF150000}"/>
    <cellStyle name="Millares 94 2 2 2 2" xfId="5601" xr:uid="{00000000-0005-0000-0000-0000E0150000}"/>
    <cellStyle name="Millares 94 2 2 3" xfId="5602" xr:uid="{00000000-0005-0000-0000-0000E1150000}"/>
    <cellStyle name="Millares 94 2 2 4" xfId="5603" xr:uid="{00000000-0005-0000-0000-0000E2150000}"/>
    <cellStyle name="Millares 94 2 3" xfId="5604" xr:uid="{00000000-0005-0000-0000-0000E3150000}"/>
    <cellStyle name="Millares 94 2 3 2" xfId="5605" xr:uid="{00000000-0005-0000-0000-0000E4150000}"/>
    <cellStyle name="Millares 94 2 4" xfId="5606" xr:uid="{00000000-0005-0000-0000-0000E5150000}"/>
    <cellStyle name="Millares 94 2 5" xfId="5607" xr:uid="{00000000-0005-0000-0000-0000E6150000}"/>
    <cellStyle name="Millares 94 3" xfId="5608" xr:uid="{00000000-0005-0000-0000-0000E7150000}"/>
    <cellStyle name="Millares 94 3 2" xfId="5609" xr:uid="{00000000-0005-0000-0000-0000E8150000}"/>
    <cellStyle name="Millares 94 3 2 2" xfId="5610" xr:uid="{00000000-0005-0000-0000-0000E9150000}"/>
    <cellStyle name="Millares 94 3 3" xfId="5611" xr:uid="{00000000-0005-0000-0000-0000EA150000}"/>
    <cellStyle name="Millares 94 3 4" xfId="5612" xr:uid="{00000000-0005-0000-0000-0000EB150000}"/>
    <cellStyle name="Millares 94 4" xfId="5613" xr:uid="{00000000-0005-0000-0000-0000EC150000}"/>
    <cellStyle name="Millares 94 4 2" xfId="5614" xr:uid="{00000000-0005-0000-0000-0000ED150000}"/>
    <cellStyle name="Millares 94 4 2 2" xfId="5615" xr:uid="{00000000-0005-0000-0000-0000EE150000}"/>
    <cellStyle name="Millares 94 4 3" xfId="5616" xr:uid="{00000000-0005-0000-0000-0000EF150000}"/>
    <cellStyle name="Millares 94 4 4" xfId="5617" xr:uid="{00000000-0005-0000-0000-0000F0150000}"/>
    <cellStyle name="Millares 94 5" xfId="5618" xr:uid="{00000000-0005-0000-0000-0000F1150000}"/>
    <cellStyle name="Millares 94 5 2" xfId="5619" xr:uid="{00000000-0005-0000-0000-0000F2150000}"/>
    <cellStyle name="Millares 94 5 2 2" xfId="5620" xr:uid="{00000000-0005-0000-0000-0000F3150000}"/>
    <cellStyle name="Millares 94 5 3" xfId="5621" xr:uid="{00000000-0005-0000-0000-0000F4150000}"/>
    <cellStyle name="Millares 94 5 4" xfId="5622" xr:uid="{00000000-0005-0000-0000-0000F5150000}"/>
    <cellStyle name="Millares 94 6" xfId="5623" xr:uid="{00000000-0005-0000-0000-0000F6150000}"/>
    <cellStyle name="Millares 94 6 2" xfId="5624" xr:uid="{00000000-0005-0000-0000-0000F7150000}"/>
    <cellStyle name="Millares 94 6 2 2" xfId="5625" xr:uid="{00000000-0005-0000-0000-0000F8150000}"/>
    <cellStyle name="Millares 94 6 3" xfId="5626" xr:uid="{00000000-0005-0000-0000-0000F9150000}"/>
    <cellStyle name="Millares 94 6 4" xfId="5627" xr:uid="{00000000-0005-0000-0000-0000FA150000}"/>
    <cellStyle name="Millares 94 7" xfId="5628" xr:uid="{00000000-0005-0000-0000-0000FB150000}"/>
    <cellStyle name="Millares 94 7 2" xfId="5629" xr:uid="{00000000-0005-0000-0000-0000FC150000}"/>
    <cellStyle name="Millares 94 7 2 2" xfId="5630" xr:uid="{00000000-0005-0000-0000-0000FD150000}"/>
    <cellStyle name="Millares 94 7 3" xfId="5631" xr:uid="{00000000-0005-0000-0000-0000FE150000}"/>
    <cellStyle name="Millares 94 7 4" xfId="5632" xr:uid="{00000000-0005-0000-0000-0000FF150000}"/>
    <cellStyle name="Millares 94 8" xfId="5633" xr:uid="{00000000-0005-0000-0000-000000160000}"/>
    <cellStyle name="Millares 94 8 2" xfId="5634" xr:uid="{00000000-0005-0000-0000-000001160000}"/>
    <cellStyle name="Millares 94 8 2 2" xfId="5635" xr:uid="{00000000-0005-0000-0000-000002160000}"/>
    <cellStyle name="Millares 94 8 3" xfId="5636" xr:uid="{00000000-0005-0000-0000-000003160000}"/>
    <cellStyle name="Millares 94 8 4" xfId="5637" xr:uid="{00000000-0005-0000-0000-000004160000}"/>
    <cellStyle name="Millares 94 9" xfId="5638" xr:uid="{00000000-0005-0000-0000-000005160000}"/>
    <cellStyle name="Millares 94 9 2" xfId="5639" xr:uid="{00000000-0005-0000-0000-000006160000}"/>
    <cellStyle name="Millares 94 9 2 2" xfId="5640" xr:uid="{00000000-0005-0000-0000-000007160000}"/>
    <cellStyle name="Millares 94 9 3" xfId="5641" xr:uid="{00000000-0005-0000-0000-000008160000}"/>
    <cellStyle name="Millares 94 9 4" xfId="5642" xr:uid="{00000000-0005-0000-0000-000009160000}"/>
    <cellStyle name="Millares 95" xfId="5643" xr:uid="{00000000-0005-0000-0000-00000A160000}"/>
    <cellStyle name="Millares 95 2" xfId="5644" xr:uid="{00000000-0005-0000-0000-00000B160000}"/>
    <cellStyle name="Millares 95 2 2" xfId="5645" xr:uid="{00000000-0005-0000-0000-00000C160000}"/>
    <cellStyle name="Millares 95 2 2 2" xfId="5646" xr:uid="{00000000-0005-0000-0000-00000D160000}"/>
    <cellStyle name="Millares 95 2 3" xfId="5647" xr:uid="{00000000-0005-0000-0000-00000E160000}"/>
    <cellStyle name="Millares 95 2 4" xfId="5648" xr:uid="{00000000-0005-0000-0000-00000F160000}"/>
    <cellStyle name="Millares 95 3" xfId="5649" xr:uid="{00000000-0005-0000-0000-000010160000}"/>
    <cellStyle name="Millares 95 3 2" xfId="5650" xr:uid="{00000000-0005-0000-0000-000011160000}"/>
    <cellStyle name="Millares 95 4" xfId="5651" xr:uid="{00000000-0005-0000-0000-000012160000}"/>
    <cellStyle name="Millares 95 5" xfId="5652" xr:uid="{00000000-0005-0000-0000-000013160000}"/>
    <cellStyle name="Millares 96" xfId="5653" xr:uid="{00000000-0005-0000-0000-000014160000}"/>
    <cellStyle name="Millares 96 10" xfId="5654" xr:uid="{00000000-0005-0000-0000-000015160000}"/>
    <cellStyle name="Millares 96 10 2" xfId="5655" xr:uid="{00000000-0005-0000-0000-000016160000}"/>
    <cellStyle name="Millares 96 10 2 2" xfId="5656" xr:uid="{00000000-0005-0000-0000-000017160000}"/>
    <cellStyle name="Millares 96 10 3" xfId="5657" xr:uid="{00000000-0005-0000-0000-000018160000}"/>
    <cellStyle name="Millares 96 10 4" xfId="5658" xr:uid="{00000000-0005-0000-0000-000019160000}"/>
    <cellStyle name="Millares 96 11" xfId="5659" xr:uid="{00000000-0005-0000-0000-00001A160000}"/>
    <cellStyle name="Millares 96 11 2" xfId="5660" xr:uid="{00000000-0005-0000-0000-00001B160000}"/>
    <cellStyle name="Millares 96 11 2 2" xfId="5661" xr:uid="{00000000-0005-0000-0000-00001C160000}"/>
    <cellStyle name="Millares 96 11 3" xfId="5662" xr:uid="{00000000-0005-0000-0000-00001D160000}"/>
    <cellStyle name="Millares 96 11 4" xfId="5663" xr:uid="{00000000-0005-0000-0000-00001E160000}"/>
    <cellStyle name="Millares 96 12" xfId="5664" xr:uid="{00000000-0005-0000-0000-00001F160000}"/>
    <cellStyle name="Millares 96 12 2" xfId="5665" xr:uid="{00000000-0005-0000-0000-000020160000}"/>
    <cellStyle name="Millares 96 12 2 2" xfId="5666" xr:uid="{00000000-0005-0000-0000-000021160000}"/>
    <cellStyle name="Millares 96 12 3" xfId="5667" xr:uid="{00000000-0005-0000-0000-000022160000}"/>
    <cellStyle name="Millares 96 12 4" xfId="5668" xr:uid="{00000000-0005-0000-0000-000023160000}"/>
    <cellStyle name="Millares 96 13" xfId="5669" xr:uid="{00000000-0005-0000-0000-000024160000}"/>
    <cellStyle name="Millares 96 13 2" xfId="5670" xr:uid="{00000000-0005-0000-0000-000025160000}"/>
    <cellStyle name="Millares 96 13 2 2" xfId="5671" xr:uid="{00000000-0005-0000-0000-000026160000}"/>
    <cellStyle name="Millares 96 13 3" xfId="5672" xr:uid="{00000000-0005-0000-0000-000027160000}"/>
    <cellStyle name="Millares 96 13 4" xfId="5673" xr:uid="{00000000-0005-0000-0000-000028160000}"/>
    <cellStyle name="Millares 96 14" xfId="5674" xr:uid="{00000000-0005-0000-0000-000029160000}"/>
    <cellStyle name="Millares 96 14 2" xfId="5675" xr:uid="{00000000-0005-0000-0000-00002A160000}"/>
    <cellStyle name="Millares 96 14 2 2" xfId="5676" xr:uid="{00000000-0005-0000-0000-00002B160000}"/>
    <cellStyle name="Millares 96 14 3" xfId="5677" xr:uid="{00000000-0005-0000-0000-00002C160000}"/>
    <cellStyle name="Millares 96 14 4" xfId="5678" xr:uid="{00000000-0005-0000-0000-00002D160000}"/>
    <cellStyle name="Millares 96 15" xfId="5679" xr:uid="{00000000-0005-0000-0000-00002E160000}"/>
    <cellStyle name="Millares 96 15 2" xfId="5680" xr:uid="{00000000-0005-0000-0000-00002F160000}"/>
    <cellStyle name="Millares 96 16" xfId="5681" xr:uid="{00000000-0005-0000-0000-000030160000}"/>
    <cellStyle name="Millares 96 17" xfId="5682" xr:uid="{00000000-0005-0000-0000-000031160000}"/>
    <cellStyle name="Millares 96 2" xfId="5683" xr:uid="{00000000-0005-0000-0000-000032160000}"/>
    <cellStyle name="Millares 96 2 2" xfId="5684" xr:uid="{00000000-0005-0000-0000-000033160000}"/>
    <cellStyle name="Millares 96 2 2 2" xfId="5685" xr:uid="{00000000-0005-0000-0000-000034160000}"/>
    <cellStyle name="Millares 96 2 2 2 2" xfId="5686" xr:uid="{00000000-0005-0000-0000-000035160000}"/>
    <cellStyle name="Millares 96 2 2 3" xfId="5687" xr:uid="{00000000-0005-0000-0000-000036160000}"/>
    <cellStyle name="Millares 96 2 2 4" xfId="5688" xr:uid="{00000000-0005-0000-0000-000037160000}"/>
    <cellStyle name="Millares 96 2 3" xfId="5689" xr:uid="{00000000-0005-0000-0000-000038160000}"/>
    <cellStyle name="Millares 96 2 3 2" xfId="5690" xr:uid="{00000000-0005-0000-0000-000039160000}"/>
    <cellStyle name="Millares 96 2 4" xfId="5691" xr:uid="{00000000-0005-0000-0000-00003A160000}"/>
    <cellStyle name="Millares 96 2 5" xfId="5692" xr:uid="{00000000-0005-0000-0000-00003B160000}"/>
    <cellStyle name="Millares 96 3" xfId="5693" xr:uid="{00000000-0005-0000-0000-00003C160000}"/>
    <cellStyle name="Millares 96 3 2" xfId="5694" xr:uid="{00000000-0005-0000-0000-00003D160000}"/>
    <cellStyle name="Millares 96 3 2 2" xfId="5695" xr:uid="{00000000-0005-0000-0000-00003E160000}"/>
    <cellStyle name="Millares 96 3 2 2 2" xfId="5696" xr:uid="{00000000-0005-0000-0000-00003F160000}"/>
    <cellStyle name="Millares 96 3 2 3" xfId="5697" xr:uid="{00000000-0005-0000-0000-000040160000}"/>
    <cellStyle name="Millares 96 3 2 4" xfId="5698" xr:uid="{00000000-0005-0000-0000-000041160000}"/>
    <cellStyle name="Millares 96 3 3" xfId="5699" xr:uid="{00000000-0005-0000-0000-000042160000}"/>
    <cellStyle name="Millares 96 3 3 2" xfId="5700" xr:uid="{00000000-0005-0000-0000-000043160000}"/>
    <cellStyle name="Millares 96 3 4" xfId="5701" xr:uid="{00000000-0005-0000-0000-000044160000}"/>
    <cellStyle name="Millares 96 3 5" xfId="5702" xr:uid="{00000000-0005-0000-0000-000045160000}"/>
    <cellStyle name="Millares 96 4" xfId="5703" xr:uid="{00000000-0005-0000-0000-000046160000}"/>
    <cellStyle name="Millares 96 4 2" xfId="5704" xr:uid="{00000000-0005-0000-0000-000047160000}"/>
    <cellStyle name="Millares 96 4 2 2" xfId="5705" xr:uid="{00000000-0005-0000-0000-000048160000}"/>
    <cellStyle name="Millares 96 4 3" xfId="5706" xr:uid="{00000000-0005-0000-0000-000049160000}"/>
    <cellStyle name="Millares 96 4 4" xfId="5707" xr:uid="{00000000-0005-0000-0000-00004A160000}"/>
    <cellStyle name="Millares 96 5" xfId="5708" xr:uid="{00000000-0005-0000-0000-00004B160000}"/>
    <cellStyle name="Millares 96 5 2" xfId="5709" xr:uid="{00000000-0005-0000-0000-00004C160000}"/>
    <cellStyle name="Millares 96 5 2 2" xfId="5710" xr:uid="{00000000-0005-0000-0000-00004D160000}"/>
    <cellStyle name="Millares 96 5 3" xfId="5711" xr:uid="{00000000-0005-0000-0000-00004E160000}"/>
    <cellStyle name="Millares 96 5 4" xfId="5712" xr:uid="{00000000-0005-0000-0000-00004F160000}"/>
    <cellStyle name="Millares 96 6" xfId="5713" xr:uid="{00000000-0005-0000-0000-000050160000}"/>
    <cellStyle name="Millares 96 6 2" xfId="5714" xr:uid="{00000000-0005-0000-0000-000051160000}"/>
    <cellStyle name="Millares 96 6 2 2" xfId="5715" xr:uid="{00000000-0005-0000-0000-000052160000}"/>
    <cellStyle name="Millares 96 6 3" xfId="5716" xr:uid="{00000000-0005-0000-0000-000053160000}"/>
    <cellStyle name="Millares 96 6 4" xfId="5717" xr:uid="{00000000-0005-0000-0000-000054160000}"/>
    <cellStyle name="Millares 96 7" xfId="5718" xr:uid="{00000000-0005-0000-0000-000055160000}"/>
    <cellStyle name="Millares 96 7 2" xfId="5719" xr:uid="{00000000-0005-0000-0000-000056160000}"/>
    <cellStyle name="Millares 96 7 2 2" xfId="5720" xr:uid="{00000000-0005-0000-0000-000057160000}"/>
    <cellStyle name="Millares 96 7 3" xfId="5721" xr:uid="{00000000-0005-0000-0000-000058160000}"/>
    <cellStyle name="Millares 96 7 4" xfId="5722" xr:uid="{00000000-0005-0000-0000-000059160000}"/>
    <cellStyle name="Millares 96 8" xfId="5723" xr:uid="{00000000-0005-0000-0000-00005A160000}"/>
    <cellStyle name="Millares 96 8 2" xfId="5724" xr:uid="{00000000-0005-0000-0000-00005B160000}"/>
    <cellStyle name="Millares 96 8 2 2" xfId="5725" xr:uid="{00000000-0005-0000-0000-00005C160000}"/>
    <cellStyle name="Millares 96 8 3" xfId="5726" xr:uid="{00000000-0005-0000-0000-00005D160000}"/>
    <cellStyle name="Millares 96 8 4" xfId="5727" xr:uid="{00000000-0005-0000-0000-00005E160000}"/>
    <cellStyle name="Millares 96 9" xfId="5728" xr:uid="{00000000-0005-0000-0000-00005F160000}"/>
    <cellStyle name="Millares 96 9 2" xfId="5729" xr:uid="{00000000-0005-0000-0000-000060160000}"/>
    <cellStyle name="Millares 96 9 2 2" xfId="5730" xr:uid="{00000000-0005-0000-0000-000061160000}"/>
    <cellStyle name="Millares 96 9 3" xfId="5731" xr:uid="{00000000-0005-0000-0000-000062160000}"/>
    <cellStyle name="Millares 96 9 4" xfId="5732" xr:uid="{00000000-0005-0000-0000-000063160000}"/>
    <cellStyle name="Millares 97" xfId="5733" xr:uid="{00000000-0005-0000-0000-000064160000}"/>
    <cellStyle name="Millares 97 10" xfId="5734" xr:uid="{00000000-0005-0000-0000-000065160000}"/>
    <cellStyle name="Millares 97 10 2" xfId="5735" xr:uid="{00000000-0005-0000-0000-000066160000}"/>
    <cellStyle name="Millares 97 10 2 2" xfId="5736" xr:uid="{00000000-0005-0000-0000-000067160000}"/>
    <cellStyle name="Millares 97 10 3" xfId="5737" xr:uid="{00000000-0005-0000-0000-000068160000}"/>
    <cellStyle name="Millares 97 10 4" xfId="5738" xr:uid="{00000000-0005-0000-0000-000069160000}"/>
    <cellStyle name="Millares 97 11" xfId="5739" xr:uid="{00000000-0005-0000-0000-00006A160000}"/>
    <cellStyle name="Millares 97 11 2" xfId="5740" xr:uid="{00000000-0005-0000-0000-00006B160000}"/>
    <cellStyle name="Millares 97 11 2 2" xfId="5741" xr:uid="{00000000-0005-0000-0000-00006C160000}"/>
    <cellStyle name="Millares 97 11 3" xfId="5742" xr:uid="{00000000-0005-0000-0000-00006D160000}"/>
    <cellStyle name="Millares 97 11 4" xfId="5743" xr:uid="{00000000-0005-0000-0000-00006E160000}"/>
    <cellStyle name="Millares 97 12" xfId="5744" xr:uid="{00000000-0005-0000-0000-00006F160000}"/>
    <cellStyle name="Millares 97 12 2" xfId="5745" xr:uid="{00000000-0005-0000-0000-000070160000}"/>
    <cellStyle name="Millares 97 12 2 2" xfId="5746" xr:uid="{00000000-0005-0000-0000-000071160000}"/>
    <cellStyle name="Millares 97 12 3" xfId="5747" xr:uid="{00000000-0005-0000-0000-000072160000}"/>
    <cellStyle name="Millares 97 12 4" xfId="5748" xr:uid="{00000000-0005-0000-0000-000073160000}"/>
    <cellStyle name="Millares 97 13" xfId="5749" xr:uid="{00000000-0005-0000-0000-000074160000}"/>
    <cellStyle name="Millares 97 13 2" xfId="5750" xr:uid="{00000000-0005-0000-0000-000075160000}"/>
    <cellStyle name="Millares 97 14" xfId="5751" xr:uid="{00000000-0005-0000-0000-000076160000}"/>
    <cellStyle name="Millares 97 15" xfId="5752" xr:uid="{00000000-0005-0000-0000-000077160000}"/>
    <cellStyle name="Millares 97 2" xfId="5753" xr:uid="{00000000-0005-0000-0000-000078160000}"/>
    <cellStyle name="Millares 97 2 2" xfId="5754" xr:uid="{00000000-0005-0000-0000-000079160000}"/>
    <cellStyle name="Millares 97 2 2 2" xfId="5755" xr:uid="{00000000-0005-0000-0000-00007A160000}"/>
    <cellStyle name="Millares 97 2 2 2 2" xfId="5756" xr:uid="{00000000-0005-0000-0000-00007B160000}"/>
    <cellStyle name="Millares 97 2 2 3" xfId="5757" xr:uid="{00000000-0005-0000-0000-00007C160000}"/>
    <cellStyle name="Millares 97 2 2 4" xfId="5758" xr:uid="{00000000-0005-0000-0000-00007D160000}"/>
    <cellStyle name="Millares 97 2 3" xfId="5759" xr:uid="{00000000-0005-0000-0000-00007E160000}"/>
    <cellStyle name="Millares 97 2 3 2" xfId="5760" xr:uid="{00000000-0005-0000-0000-00007F160000}"/>
    <cellStyle name="Millares 97 2 4" xfId="5761" xr:uid="{00000000-0005-0000-0000-000080160000}"/>
    <cellStyle name="Millares 97 2 5" xfId="5762" xr:uid="{00000000-0005-0000-0000-000081160000}"/>
    <cellStyle name="Millares 97 3" xfId="5763" xr:uid="{00000000-0005-0000-0000-000082160000}"/>
    <cellStyle name="Millares 97 3 2" xfId="5764" xr:uid="{00000000-0005-0000-0000-000083160000}"/>
    <cellStyle name="Millares 97 3 2 2" xfId="5765" xr:uid="{00000000-0005-0000-0000-000084160000}"/>
    <cellStyle name="Millares 97 3 3" xfId="5766" xr:uid="{00000000-0005-0000-0000-000085160000}"/>
    <cellStyle name="Millares 97 3 4" xfId="5767" xr:uid="{00000000-0005-0000-0000-000086160000}"/>
    <cellStyle name="Millares 97 4" xfId="5768" xr:uid="{00000000-0005-0000-0000-000087160000}"/>
    <cellStyle name="Millares 97 4 2" xfId="5769" xr:uid="{00000000-0005-0000-0000-000088160000}"/>
    <cellStyle name="Millares 97 4 2 2" xfId="5770" xr:uid="{00000000-0005-0000-0000-000089160000}"/>
    <cellStyle name="Millares 97 4 3" xfId="5771" xr:uid="{00000000-0005-0000-0000-00008A160000}"/>
    <cellStyle name="Millares 97 4 4" xfId="5772" xr:uid="{00000000-0005-0000-0000-00008B160000}"/>
    <cellStyle name="Millares 97 5" xfId="5773" xr:uid="{00000000-0005-0000-0000-00008C160000}"/>
    <cellStyle name="Millares 97 5 2" xfId="5774" xr:uid="{00000000-0005-0000-0000-00008D160000}"/>
    <cellStyle name="Millares 97 5 2 2" xfId="5775" xr:uid="{00000000-0005-0000-0000-00008E160000}"/>
    <cellStyle name="Millares 97 5 3" xfId="5776" xr:uid="{00000000-0005-0000-0000-00008F160000}"/>
    <cellStyle name="Millares 97 5 4" xfId="5777" xr:uid="{00000000-0005-0000-0000-000090160000}"/>
    <cellStyle name="Millares 97 6" xfId="5778" xr:uid="{00000000-0005-0000-0000-000091160000}"/>
    <cellStyle name="Millares 97 6 2" xfId="5779" xr:uid="{00000000-0005-0000-0000-000092160000}"/>
    <cellStyle name="Millares 97 6 2 2" xfId="5780" xr:uid="{00000000-0005-0000-0000-000093160000}"/>
    <cellStyle name="Millares 97 6 3" xfId="5781" xr:uid="{00000000-0005-0000-0000-000094160000}"/>
    <cellStyle name="Millares 97 6 4" xfId="5782" xr:uid="{00000000-0005-0000-0000-000095160000}"/>
    <cellStyle name="Millares 97 7" xfId="5783" xr:uid="{00000000-0005-0000-0000-000096160000}"/>
    <cellStyle name="Millares 97 7 2" xfId="5784" xr:uid="{00000000-0005-0000-0000-000097160000}"/>
    <cellStyle name="Millares 97 7 2 2" xfId="5785" xr:uid="{00000000-0005-0000-0000-000098160000}"/>
    <cellStyle name="Millares 97 7 3" xfId="5786" xr:uid="{00000000-0005-0000-0000-000099160000}"/>
    <cellStyle name="Millares 97 7 4" xfId="5787" xr:uid="{00000000-0005-0000-0000-00009A160000}"/>
    <cellStyle name="Millares 97 8" xfId="5788" xr:uid="{00000000-0005-0000-0000-00009B160000}"/>
    <cellStyle name="Millares 97 8 2" xfId="5789" xr:uid="{00000000-0005-0000-0000-00009C160000}"/>
    <cellStyle name="Millares 97 8 2 2" xfId="5790" xr:uid="{00000000-0005-0000-0000-00009D160000}"/>
    <cellStyle name="Millares 97 8 3" xfId="5791" xr:uid="{00000000-0005-0000-0000-00009E160000}"/>
    <cellStyle name="Millares 97 8 4" xfId="5792" xr:uid="{00000000-0005-0000-0000-00009F160000}"/>
    <cellStyle name="Millares 97 9" xfId="5793" xr:uid="{00000000-0005-0000-0000-0000A0160000}"/>
    <cellStyle name="Millares 97 9 2" xfId="5794" xr:uid="{00000000-0005-0000-0000-0000A1160000}"/>
    <cellStyle name="Millares 97 9 2 2" xfId="5795" xr:uid="{00000000-0005-0000-0000-0000A2160000}"/>
    <cellStyle name="Millares 97 9 3" xfId="5796" xr:uid="{00000000-0005-0000-0000-0000A3160000}"/>
    <cellStyle name="Millares 97 9 4" xfId="5797" xr:uid="{00000000-0005-0000-0000-0000A4160000}"/>
    <cellStyle name="Millares 98" xfId="5798" xr:uid="{00000000-0005-0000-0000-0000A5160000}"/>
    <cellStyle name="Millares 98 2" xfId="5799" xr:uid="{00000000-0005-0000-0000-0000A6160000}"/>
    <cellStyle name="Millares 98 2 2" xfId="5800" xr:uid="{00000000-0005-0000-0000-0000A7160000}"/>
    <cellStyle name="Millares 98 2 2 2" xfId="5801" xr:uid="{00000000-0005-0000-0000-0000A8160000}"/>
    <cellStyle name="Millares 98 2 3" xfId="5802" xr:uid="{00000000-0005-0000-0000-0000A9160000}"/>
    <cellStyle name="Millares 98 2 4" xfId="5803" xr:uid="{00000000-0005-0000-0000-0000AA160000}"/>
    <cellStyle name="Millares 98 3" xfId="5804" xr:uid="{00000000-0005-0000-0000-0000AB160000}"/>
    <cellStyle name="Millares 98 3 2" xfId="5805" xr:uid="{00000000-0005-0000-0000-0000AC160000}"/>
    <cellStyle name="Millares 98 4" xfId="5806" xr:uid="{00000000-0005-0000-0000-0000AD160000}"/>
    <cellStyle name="Millares 98 5" xfId="5807" xr:uid="{00000000-0005-0000-0000-0000AE160000}"/>
    <cellStyle name="Millares 99" xfId="5808" xr:uid="{00000000-0005-0000-0000-0000AF160000}"/>
    <cellStyle name="Millares 99 2" xfId="5809" xr:uid="{00000000-0005-0000-0000-0000B0160000}"/>
    <cellStyle name="Millares 99 2 2" xfId="5810" xr:uid="{00000000-0005-0000-0000-0000B1160000}"/>
    <cellStyle name="Millares 99 2 2 2" xfId="5811" xr:uid="{00000000-0005-0000-0000-0000B2160000}"/>
    <cellStyle name="Millares 99 2 3" xfId="5812" xr:uid="{00000000-0005-0000-0000-0000B3160000}"/>
    <cellStyle name="Millares 99 2 4" xfId="5813" xr:uid="{00000000-0005-0000-0000-0000B4160000}"/>
    <cellStyle name="Millares 99 3" xfId="5814" xr:uid="{00000000-0005-0000-0000-0000B5160000}"/>
    <cellStyle name="Millares 99 3 2" xfId="5815" xr:uid="{00000000-0005-0000-0000-0000B6160000}"/>
    <cellStyle name="Millares 99 4" xfId="5816" xr:uid="{00000000-0005-0000-0000-0000B7160000}"/>
    <cellStyle name="Millares 99 5" xfId="5817" xr:uid="{00000000-0005-0000-0000-0000B8160000}"/>
    <cellStyle name="Moneda" xfId="5818" builtinId="4"/>
    <cellStyle name="Moneda 10" xfId="5819" xr:uid="{00000000-0005-0000-0000-0000BA160000}"/>
    <cellStyle name="Moneda 10 2" xfId="5820" xr:uid="{00000000-0005-0000-0000-0000BB160000}"/>
    <cellStyle name="Moneda 10 2 2" xfId="5821" xr:uid="{00000000-0005-0000-0000-0000BC160000}"/>
    <cellStyle name="Moneda 10 2 2 2" xfId="5822" xr:uid="{00000000-0005-0000-0000-0000BD160000}"/>
    <cellStyle name="Moneda 10 2 3" xfId="5823" xr:uid="{00000000-0005-0000-0000-0000BE160000}"/>
    <cellStyle name="Moneda 10 2 4" xfId="5824" xr:uid="{00000000-0005-0000-0000-0000BF160000}"/>
    <cellStyle name="Moneda 10 3" xfId="5825" xr:uid="{00000000-0005-0000-0000-0000C0160000}"/>
    <cellStyle name="Moneda 10 3 2" xfId="5826" xr:uid="{00000000-0005-0000-0000-0000C1160000}"/>
    <cellStyle name="Moneda 10 3 2 2" xfId="5827" xr:uid="{00000000-0005-0000-0000-0000C2160000}"/>
    <cellStyle name="Moneda 10 3 3" xfId="5828" xr:uid="{00000000-0005-0000-0000-0000C3160000}"/>
    <cellStyle name="Moneda 10 3 4" xfId="5829" xr:uid="{00000000-0005-0000-0000-0000C4160000}"/>
    <cellStyle name="Moneda 10 4" xfId="5830" xr:uid="{00000000-0005-0000-0000-0000C5160000}"/>
    <cellStyle name="Moneda 10 4 2" xfId="5831" xr:uid="{00000000-0005-0000-0000-0000C6160000}"/>
    <cellStyle name="Moneda 10 5" xfId="5832" xr:uid="{00000000-0005-0000-0000-0000C7160000}"/>
    <cellStyle name="Moneda 10 6" xfId="5833" xr:uid="{00000000-0005-0000-0000-0000C8160000}"/>
    <cellStyle name="Moneda 10 7" xfId="5834" xr:uid="{00000000-0005-0000-0000-0000C9160000}"/>
    <cellStyle name="Moneda 11" xfId="5835" xr:uid="{00000000-0005-0000-0000-0000CA160000}"/>
    <cellStyle name="Moneda 11 2" xfId="5836" xr:uid="{00000000-0005-0000-0000-0000CB160000}"/>
    <cellStyle name="Moneda 11 2 2" xfId="5837" xr:uid="{00000000-0005-0000-0000-0000CC160000}"/>
    <cellStyle name="Moneda 11 2 2 2" xfId="5838" xr:uid="{00000000-0005-0000-0000-0000CD160000}"/>
    <cellStyle name="Moneda 11 2 3" xfId="5839" xr:uid="{00000000-0005-0000-0000-0000CE160000}"/>
    <cellStyle name="Moneda 11 2 4" xfId="5840" xr:uid="{00000000-0005-0000-0000-0000CF160000}"/>
    <cellStyle name="Moneda 11 3" xfId="5841" xr:uid="{00000000-0005-0000-0000-0000D0160000}"/>
    <cellStyle name="Moneda 11 3 2" xfId="5842" xr:uid="{00000000-0005-0000-0000-0000D1160000}"/>
    <cellStyle name="Moneda 11 4" xfId="5843" xr:uid="{00000000-0005-0000-0000-0000D2160000}"/>
    <cellStyle name="Moneda 11 5" xfId="5844" xr:uid="{00000000-0005-0000-0000-0000D3160000}"/>
    <cellStyle name="Moneda 12" xfId="5845" xr:uid="{00000000-0005-0000-0000-0000D4160000}"/>
    <cellStyle name="Moneda 12 2" xfId="5846" xr:uid="{00000000-0005-0000-0000-0000D5160000}"/>
    <cellStyle name="Moneda 12 2 2" xfId="5847" xr:uid="{00000000-0005-0000-0000-0000D6160000}"/>
    <cellStyle name="Moneda 12 2 2 2" xfId="5848" xr:uid="{00000000-0005-0000-0000-0000D7160000}"/>
    <cellStyle name="Moneda 12 2 3" xfId="5849" xr:uid="{00000000-0005-0000-0000-0000D8160000}"/>
    <cellStyle name="Moneda 12 2 4" xfId="5850" xr:uid="{00000000-0005-0000-0000-0000D9160000}"/>
    <cellStyle name="Moneda 12 3" xfId="5851" xr:uid="{00000000-0005-0000-0000-0000DA160000}"/>
    <cellStyle name="Moneda 12 3 2" xfId="5852" xr:uid="{00000000-0005-0000-0000-0000DB160000}"/>
    <cellStyle name="Moneda 12 4" xfId="5853" xr:uid="{00000000-0005-0000-0000-0000DC160000}"/>
    <cellStyle name="Moneda 12 5" xfId="5854" xr:uid="{00000000-0005-0000-0000-0000DD160000}"/>
    <cellStyle name="Moneda 13" xfId="5855" xr:uid="{00000000-0005-0000-0000-0000DE160000}"/>
    <cellStyle name="Moneda 13 2" xfId="5856" xr:uid="{00000000-0005-0000-0000-0000DF160000}"/>
    <cellStyle name="Moneda 13 2 2" xfId="5857" xr:uid="{00000000-0005-0000-0000-0000E0160000}"/>
    <cellStyle name="Moneda 13 2 2 2" xfId="5858" xr:uid="{00000000-0005-0000-0000-0000E1160000}"/>
    <cellStyle name="Moneda 13 2 3" xfId="5859" xr:uid="{00000000-0005-0000-0000-0000E2160000}"/>
    <cellStyle name="Moneda 13 2 4" xfId="5860" xr:uid="{00000000-0005-0000-0000-0000E3160000}"/>
    <cellStyle name="Moneda 13 3" xfId="5861" xr:uid="{00000000-0005-0000-0000-0000E4160000}"/>
    <cellStyle name="Moneda 13 3 2" xfId="5862" xr:uid="{00000000-0005-0000-0000-0000E5160000}"/>
    <cellStyle name="Moneda 13 4" xfId="5863" xr:uid="{00000000-0005-0000-0000-0000E6160000}"/>
    <cellStyle name="Moneda 13 5" xfId="5864" xr:uid="{00000000-0005-0000-0000-0000E7160000}"/>
    <cellStyle name="Moneda 14" xfId="5865" xr:uid="{00000000-0005-0000-0000-0000E8160000}"/>
    <cellStyle name="Moneda 14 2" xfId="5866" xr:uid="{00000000-0005-0000-0000-0000E9160000}"/>
    <cellStyle name="Moneda 14 2 2" xfId="5867" xr:uid="{00000000-0005-0000-0000-0000EA160000}"/>
    <cellStyle name="Moneda 14 2 2 2" xfId="5868" xr:uid="{00000000-0005-0000-0000-0000EB160000}"/>
    <cellStyle name="Moneda 14 2 3" xfId="5869" xr:uid="{00000000-0005-0000-0000-0000EC160000}"/>
    <cellStyle name="Moneda 14 2 4" xfId="5870" xr:uid="{00000000-0005-0000-0000-0000ED160000}"/>
    <cellStyle name="Moneda 14 3" xfId="5871" xr:uid="{00000000-0005-0000-0000-0000EE160000}"/>
    <cellStyle name="Moneda 14 3 2" xfId="5872" xr:uid="{00000000-0005-0000-0000-0000EF160000}"/>
    <cellStyle name="Moneda 14 4" xfId="5873" xr:uid="{00000000-0005-0000-0000-0000F0160000}"/>
    <cellStyle name="Moneda 14 5" xfId="5874" xr:uid="{00000000-0005-0000-0000-0000F1160000}"/>
    <cellStyle name="Moneda 15" xfId="5875" xr:uid="{00000000-0005-0000-0000-0000F2160000}"/>
    <cellStyle name="Moneda 15 2" xfId="5876" xr:uid="{00000000-0005-0000-0000-0000F3160000}"/>
    <cellStyle name="Moneda 15 2 2" xfId="5877" xr:uid="{00000000-0005-0000-0000-0000F4160000}"/>
    <cellStyle name="Moneda 15 2 2 2" xfId="5878" xr:uid="{00000000-0005-0000-0000-0000F5160000}"/>
    <cellStyle name="Moneda 15 2 3" xfId="5879" xr:uid="{00000000-0005-0000-0000-0000F6160000}"/>
    <cellStyle name="Moneda 15 2 4" xfId="5880" xr:uid="{00000000-0005-0000-0000-0000F7160000}"/>
    <cellStyle name="Moneda 15 3" xfId="5881" xr:uid="{00000000-0005-0000-0000-0000F8160000}"/>
    <cellStyle name="Moneda 15 3 2" xfId="5882" xr:uid="{00000000-0005-0000-0000-0000F9160000}"/>
    <cellStyle name="Moneda 15 4" xfId="5883" xr:uid="{00000000-0005-0000-0000-0000FA160000}"/>
    <cellStyle name="Moneda 15 5" xfId="5884" xr:uid="{00000000-0005-0000-0000-0000FB160000}"/>
    <cellStyle name="Moneda 16" xfId="5885" xr:uid="{00000000-0005-0000-0000-0000FC160000}"/>
    <cellStyle name="Moneda 16 2" xfId="5886" xr:uid="{00000000-0005-0000-0000-0000FD160000}"/>
    <cellStyle name="Moneda 16 2 2" xfId="5887" xr:uid="{00000000-0005-0000-0000-0000FE160000}"/>
    <cellStyle name="Moneda 16 2 2 2" xfId="5888" xr:uid="{00000000-0005-0000-0000-0000FF160000}"/>
    <cellStyle name="Moneda 16 2 3" xfId="5889" xr:uid="{00000000-0005-0000-0000-000000170000}"/>
    <cellStyle name="Moneda 16 2 4" xfId="5890" xr:uid="{00000000-0005-0000-0000-000001170000}"/>
    <cellStyle name="Moneda 16 3" xfId="5891" xr:uid="{00000000-0005-0000-0000-000002170000}"/>
    <cellStyle name="Moneda 16 3 2" xfId="5892" xr:uid="{00000000-0005-0000-0000-000003170000}"/>
    <cellStyle name="Moneda 16 4" xfId="5893" xr:uid="{00000000-0005-0000-0000-000004170000}"/>
    <cellStyle name="Moneda 16 5" xfId="5894" xr:uid="{00000000-0005-0000-0000-000005170000}"/>
    <cellStyle name="Moneda 17" xfId="5895" xr:uid="{00000000-0005-0000-0000-000006170000}"/>
    <cellStyle name="Moneda 17 2" xfId="5896" xr:uid="{00000000-0005-0000-0000-000007170000}"/>
    <cellStyle name="Moneda 17 2 2" xfId="5897" xr:uid="{00000000-0005-0000-0000-000008170000}"/>
    <cellStyle name="Moneda 17 2 2 2" xfId="5898" xr:uid="{00000000-0005-0000-0000-000009170000}"/>
    <cellStyle name="Moneda 17 2 3" xfId="5899" xr:uid="{00000000-0005-0000-0000-00000A170000}"/>
    <cellStyle name="Moneda 17 2 4" xfId="5900" xr:uid="{00000000-0005-0000-0000-00000B170000}"/>
    <cellStyle name="Moneda 17 3" xfId="5901" xr:uid="{00000000-0005-0000-0000-00000C170000}"/>
    <cellStyle name="Moneda 17 3 2" xfId="5902" xr:uid="{00000000-0005-0000-0000-00000D170000}"/>
    <cellStyle name="Moneda 17 4" xfId="5903" xr:uid="{00000000-0005-0000-0000-00000E170000}"/>
    <cellStyle name="Moneda 17 5" xfId="5904" xr:uid="{00000000-0005-0000-0000-00000F170000}"/>
    <cellStyle name="Moneda 18" xfId="5905" xr:uid="{00000000-0005-0000-0000-000010170000}"/>
    <cellStyle name="Moneda 18 2" xfId="5906" xr:uid="{00000000-0005-0000-0000-000011170000}"/>
    <cellStyle name="Moneda 18 2 2" xfId="5907" xr:uid="{00000000-0005-0000-0000-000012170000}"/>
    <cellStyle name="Moneda 18 2 2 2" xfId="5908" xr:uid="{00000000-0005-0000-0000-000013170000}"/>
    <cellStyle name="Moneda 18 2 3" xfId="5909" xr:uid="{00000000-0005-0000-0000-000014170000}"/>
    <cellStyle name="Moneda 18 2 4" xfId="5910" xr:uid="{00000000-0005-0000-0000-000015170000}"/>
    <cellStyle name="Moneda 18 3" xfId="5911" xr:uid="{00000000-0005-0000-0000-000016170000}"/>
    <cellStyle name="Moneda 18 3 2" xfId="5912" xr:uid="{00000000-0005-0000-0000-000017170000}"/>
    <cellStyle name="Moneda 18 4" xfId="5913" xr:uid="{00000000-0005-0000-0000-000018170000}"/>
    <cellStyle name="Moneda 18 5" xfId="5914" xr:uid="{00000000-0005-0000-0000-000019170000}"/>
    <cellStyle name="Moneda 19" xfId="5915" xr:uid="{00000000-0005-0000-0000-00001A170000}"/>
    <cellStyle name="Moneda 19 2" xfId="5916" xr:uid="{00000000-0005-0000-0000-00001B170000}"/>
    <cellStyle name="Moneda 19 2 2" xfId="5917" xr:uid="{00000000-0005-0000-0000-00001C170000}"/>
    <cellStyle name="Moneda 19 2 2 2" xfId="5918" xr:uid="{00000000-0005-0000-0000-00001D170000}"/>
    <cellStyle name="Moneda 19 2 3" xfId="5919" xr:uid="{00000000-0005-0000-0000-00001E170000}"/>
    <cellStyle name="Moneda 19 3" xfId="5920" xr:uid="{00000000-0005-0000-0000-00001F170000}"/>
    <cellStyle name="Moneda 19 3 2" xfId="5921" xr:uid="{00000000-0005-0000-0000-000020170000}"/>
    <cellStyle name="Moneda 19 4" xfId="5922" xr:uid="{00000000-0005-0000-0000-000021170000}"/>
    <cellStyle name="Moneda 2" xfId="5923" xr:uid="{00000000-0005-0000-0000-000022170000}"/>
    <cellStyle name="Moneda 2 10" xfId="5924" xr:uid="{00000000-0005-0000-0000-000023170000}"/>
    <cellStyle name="Moneda 2 10 2" xfId="5925" xr:uid="{00000000-0005-0000-0000-000024170000}"/>
    <cellStyle name="Moneda 2 10 2 2" xfId="5926" xr:uid="{00000000-0005-0000-0000-000025170000}"/>
    <cellStyle name="Moneda 2 10 2 2 2" xfId="5927" xr:uid="{00000000-0005-0000-0000-000026170000}"/>
    <cellStyle name="Moneda 2 10 2 3" xfId="5928" xr:uid="{00000000-0005-0000-0000-000027170000}"/>
    <cellStyle name="Moneda 2 10 3" xfId="5929" xr:uid="{00000000-0005-0000-0000-000028170000}"/>
    <cellStyle name="Moneda 2 10 3 2" xfId="5930" xr:uid="{00000000-0005-0000-0000-000029170000}"/>
    <cellStyle name="Moneda 2 10 4" xfId="5931" xr:uid="{00000000-0005-0000-0000-00002A170000}"/>
    <cellStyle name="Moneda 2 11" xfId="5932" xr:uid="{00000000-0005-0000-0000-00002B170000}"/>
    <cellStyle name="Moneda 2 11 2" xfId="5933" xr:uid="{00000000-0005-0000-0000-00002C170000}"/>
    <cellStyle name="Moneda 2 11 2 2" xfId="5934" xr:uid="{00000000-0005-0000-0000-00002D170000}"/>
    <cellStyle name="Moneda 2 11 3" xfId="5935" xr:uid="{00000000-0005-0000-0000-00002E170000}"/>
    <cellStyle name="Moneda 2 11 4" xfId="5936" xr:uid="{00000000-0005-0000-0000-00002F170000}"/>
    <cellStyle name="Moneda 2 12" xfId="5937" xr:uid="{00000000-0005-0000-0000-000030170000}"/>
    <cellStyle name="Moneda 2 12 2" xfId="5938" xr:uid="{00000000-0005-0000-0000-000031170000}"/>
    <cellStyle name="Moneda 2 12 3" xfId="5939" xr:uid="{00000000-0005-0000-0000-000032170000}"/>
    <cellStyle name="Moneda 2 12 3 2" xfId="5940" xr:uid="{00000000-0005-0000-0000-000033170000}"/>
    <cellStyle name="Moneda 2 12 3 2 2" xfId="5941" xr:uid="{00000000-0005-0000-0000-000034170000}"/>
    <cellStyle name="Moneda 2 12 3 2 2 2" xfId="5942" xr:uid="{00000000-0005-0000-0000-000035170000}"/>
    <cellStyle name="Moneda 2 13" xfId="5943" xr:uid="{00000000-0005-0000-0000-000036170000}"/>
    <cellStyle name="Moneda 2 13 2" xfId="5944" xr:uid="{00000000-0005-0000-0000-000037170000}"/>
    <cellStyle name="Moneda 2 13 2 2" xfId="5945" xr:uid="{00000000-0005-0000-0000-000038170000}"/>
    <cellStyle name="Moneda 2 13 3" xfId="5946" xr:uid="{00000000-0005-0000-0000-000039170000}"/>
    <cellStyle name="Moneda 2 13 4" xfId="5947" xr:uid="{00000000-0005-0000-0000-00003A170000}"/>
    <cellStyle name="Moneda 2 14" xfId="5948" xr:uid="{00000000-0005-0000-0000-00003B170000}"/>
    <cellStyle name="Moneda 2 14 2" xfId="5949" xr:uid="{00000000-0005-0000-0000-00003C170000}"/>
    <cellStyle name="Moneda 2 14 2 2" xfId="5950" xr:uid="{00000000-0005-0000-0000-00003D170000}"/>
    <cellStyle name="Moneda 2 14 3" xfId="5951" xr:uid="{00000000-0005-0000-0000-00003E170000}"/>
    <cellStyle name="Moneda 2 14 4" xfId="5952" xr:uid="{00000000-0005-0000-0000-00003F170000}"/>
    <cellStyle name="Moneda 2 15" xfId="5953" xr:uid="{00000000-0005-0000-0000-000040170000}"/>
    <cellStyle name="Moneda 2 15 2" xfId="5954" xr:uid="{00000000-0005-0000-0000-000041170000}"/>
    <cellStyle name="Moneda 2 15 2 2" xfId="5955" xr:uid="{00000000-0005-0000-0000-000042170000}"/>
    <cellStyle name="Moneda 2 15 3" xfId="5956" xr:uid="{00000000-0005-0000-0000-000043170000}"/>
    <cellStyle name="Moneda 2 16" xfId="5957" xr:uid="{00000000-0005-0000-0000-000044170000}"/>
    <cellStyle name="Moneda 2 16 2" xfId="5958" xr:uid="{00000000-0005-0000-0000-000045170000}"/>
    <cellStyle name="Moneda 2 16 2 2" xfId="5959" xr:uid="{00000000-0005-0000-0000-000046170000}"/>
    <cellStyle name="Moneda 2 16 3" xfId="5960" xr:uid="{00000000-0005-0000-0000-000047170000}"/>
    <cellStyle name="Moneda 2 17" xfId="5961" xr:uid="{00000000-0005-0000-0000-000048170000}"/>
    <cellStyle name="Moneda 2 17 2" xfId="5962" xr:uid="{00000000-0005-0000-0000-000049170000}"/>
    <cellStyle name="Moneda 2 17 2 2" xfId="5963" xr:uid="{00000000-0005-0000-0000-00004A170000}"/>
    <cellStyle name="Moneda 2 18" xfId="5964" xr:uid="{00000000-0005-0000-0000-00004B170000}"/>
    <cellStyle name="Moneda 2 18 2" xfId="5965" xr:uid="{00000000-0005-0000-0000-00004C170000}"/>
    <cellStyle name="Moneda 2 19" xfId="5966" xr:uid="{00000000-0005-0000-0000-00004D170000}"/>
    <cellStyle name="Moneda 2 2" xfId="5967" xr:uid="{00000000-0005-0000-0000-00004E170000}"/>
    <cellStyle name="Moneda 2 2 2" xfId="5968" xr:uid="{00000000-0005-0000-0000-00004F170000}"/>
    <cellStyle name="Moneda 2 2 2 2" xfId="5969" xr:uid="{00000000-0005-0000-0000-000050170000}"/>
    <cellStyle name="Moneda 2 2 2 2 2" xfId="5970" xr:uid="{00000000-0005-0000-0000-000051170000}"/>
    <cellStyle name="Moneda 2 2 2 2 2 2" xfId="5971" xr:uid="{00000000-0005-0000-0000-000052170000}"/>
    <cellStyle name="Moneda 2 2 2 2 3" xfId="5972" xr:uid="{00000000-0005-0000-0000-000053170000}"/>
    <cellStyle name="Moneda 2 2 2 2 4" xfId="5973" xr:uid="{00000000-0005-0000-0000-000054170000}"/>
    <cellStyle name="Moneda 2 2 2 2 5" xfId="5974" xr:uid="{00000000-0005-0000-0000-000055170000}"/>
    <cellStyle name="Moneda 2 2 2 3" xfId="5975" xr:uid="{00000000-0005-0000-0000-000056170000}"/>
    <cellStyle name="Moneda 2 2 2 3 2" xfId="5976" xr:uid="{00000000-0005-0000-0000-000057170000}"/>
    <cellStyle name="Moneda 2 2 2 3 3" xfId="5977" xr:uid="{00000000-0005-0000-0000-000058170000}"/>
    <cellStyle name="Moneda 2 2 2 4" xfId="5978" xr:uid="{00000000-0005-0000-0000-000059170000}"/>
    <cellStyle name="Moneda 2 2 2 5" xfId="5979" xr:uid="{00000000-0005-0000-0000-00005A170000}"/>
    <cellStyle name="Moneda 2 2 2 6" xfId="5980" xr:uid="{00000000-0005-0000-0000-00005B170000}"/>
    <cellStyle name="Moneda 2 2 3" xfId="5981" xr:uid="{00000000-0005-0000-0000-00005C170000}"/>
    <cellStyle name="Moneda 2 2 3 2" xfId="5982" xr:uid="{00000000-0005-0000-0000-00005D170000}"/>
    <cellStyle name="Moneda 2 2 3 2 2" xfId="5983" xr:uid="{00000000-0005-0000-0000-00005E170000}"/>
    <cellStyle name="Moneda 2 2 3 3" xfId="5984" xr:uid="{00000000-0005-0000-0000-00005F170000}"/>
    <cellStyle name="Moneda 2 2 3 4" xfId="5985" xr:uid="{00000000-0005-0000-0000-000060170000}"/>
    <cellStyle name="Moneda 2 2 3 5" xfId="5986" xr:uid="{00000000-0005-0000-0000-000061170000}"/>
    <cellStyle name="Moneda 2 2 4" xfId="5987" xr:uid="{00000000-0005-0000-0000-000062170000}"/>
    <cellStyle name="Moneda 2 2 4 2" xfId="5988" xr:uid="{00000000-0005-0000-0000-000063170000}"/>
    <cellStyle name="Moneda 2 2 4 2 2" xfId="5989" xr:uid="{00000000-0005-0000-0000-000064170000}"/>
    <cellStyle name="Moneda 2 2 4 2 2 2" xfId="5990" xr:uid="{00000000-0005-0000-0000-000065170000}"/>
    <cellStyle name="Moneda 2 2 4 2 2 2 2" xfId="5991" xr:uid="{00000000-0005-0000-0000-000066170000}"/>
    <cellStyle name="Moneda 2 2 4 3" xfId="5992" xr:uid="{00000000-0005-0000-0000-000067170000}"/>
    <cellStyle name="Moneda 2 2 4 4" xfId="5993" xr:uid="{00000000-0005-0000-0000-000068170000}"/>
    <cellStyle name="Moneda 2 2 4 5" xfId="5994" xr:uid="{00000000-0005-0000-0000-000069170000}"/>
    <cellStyle name="Moneda 2 2 5" xfId="5995" xr:uid="{00000000-0005-0000-0000-00006A170000}"/>
    <cellStyle name="Moneda 2 2 5 2" xfId="5996" xr:uid="{00000000-0005-0000-0000-00006B170000}"/>
    <cellStyle name="Moneda 2 2 5 2 2" xfId="5997" xr:uid="{00000000-0005-0000-0000-00006C170000}"/>
    <cellStyle name="Moneda 2 2 6" xfId="5998" xr:uid="{00000000-0005-0000-0000-00006D170000}"/>
    <cellStyle name="Moneda 2 2 7" xfId="5999" xr:uid="{00000000-0005-0000-0000-00006E170000}"/>
    <cellStyle name="Moneda 2 20" xfId="6000" xr:uid="{00000000-0005-0000-0000-00006F170000}"/>
    <cellStyle name="Moneda 2 21" xfId="6001" xr:uid="{00000000-0005-0000-0000-000070170000}"/>
    <cellStyle name="Moneda 2 22" xfId="6002" xr:uid="{00000000-0005-0000-0000-000071170000}"/>
    <cellStyle name="Moneda 2 23" xfId="6003" xr:uid="{00000000-0005-0000-0000-000072170000}"/>
    <cellStyle name="Moneda 2 24" xfId="6004" xr:uid="{00000000-0005-0000-0000-000073170000}"/>
    <cellStyle name="Moneda 2 3" xfId="6005" xr:uid="{00000000-0005-0000-0000-000074170000}"/>
    <cellStyle name="Moneda 2 3 10" xfId="6006" xr:uid="{00000000-0005-0000-0000-000075170000}"/>
    <cellStyle name="Moneda 2 3 10 2" xfId="6007" xr:uid="{00000000-0005-0000-0000-000076170000}"/>
    <cellStyle name="Moneda 2 3 10 2 2" xfId="6008" xr:uid="{00000000-0005-0000-0000-000077170000}"/>
    <cellStyle name="Moneda 2 3 10 3" xfId="6009" xr:uid="{00000000-0005-0000-0000-000078170000}"/>
    <cellStyle name="Moneda 2 3 10 4" xfId="6010" xr:uid="{00000000-0005-0000-0000-000079170000}"/>
    <cellStyle name="Moneda 2 3 11" xfId="6011" xr:uid="{00000000-0005-0000-0000-00007A170000}"/>
    <cellStyle name="Moneda 2 3 11 2" xfId="6012" xr:uid="{00000000-0005-0000-0000-00007B170000}"/>
    <cellStyle name="Moneda 2 3 11 2 2" xfId="6013" xr:uid="{00000000-0005-0000-0000-00007C170000}"/>
    <cellStyle name="Moneda 2 3 11 3" xfId="6014" xr:uid="{00000000-0005-0000-0000-00007D170000}"/>
    <cellStyle name="Moneda 2 3 11 4" xfId="6015" xr:uid="{00000000-0005-0000-0000-00007E170000}"/>
    <cellStyle name="Moneda 2 3 12" xfId="6016" xr:uid="{00000000-0005-0000-0000-00007F170000}"/>
    <cellStyle name="Moneda 2 3 12 2" xfId="6017" xr:uid="{00000000-0005-0000-0000-000080170000}"/>
    <cellStyle name="Moneda 2 3 12 2 2" xfId="6018" xr:uid="{00000000-0005-0000-0000-000081170000}"/>
    <cellStyle name="Moneda 2 3 12 3" xfId="6019" xr:uid="{00000000-0005-0000-0000-000082170000}"/>
    <cellStyle name="Moneda 2 3 12 4" xfId="6020" xr:uid="{00000000-0005-0000-0000-000083170000}"/>
    <cellStyle name="Moneda 2 3 13" xfId="6021" xr:uid="{00000000-0005-0000-0000-000084170000}"/>
    <cellStyle name="Moneda 2 3 13 2" xfId="6022" xr:uid="{00000000-0005-0000-0000-000085170000}"/>
    <cellStyle name="Moneda 2 3 14" xfId="6023" xr:uid="{00000000-0005-0000-0000-000086170000}"/>
    <cellStyle name="Moneda 2 3 15" xfId="6024" xr:uid="{00000000-0005-0000-0000-000087170000}"/>
    <cellStyle name="Moneda 2 3 16" xfId="6025" xr:uid="{00000000-0005-0000-0000-000088170000}"/>
    <cellStyle name="Moneda 2 3 2" xfId="6026" xr:uid="{00000000-0005-0000-0000-000089170000}"/>
    <cellStyle name="Moneda 2 3 2 2" xfId="6027" xr:uid="{00000000-0005-0000-0000-00008A170000}"/>
    <cellStyle name="Moneda 2 3 2 2 2" xfId="6028" xr:uid="{00000000-0005-0000-0000-00008B170000}"/>
    <cellStyle name="Moneda 2 3 2 2 2 2" xfId="6029" xr:uid="{00000000-0005-0000-0000-00008C170000}"/>
    <cellStyle name="Moneda 2 3 2 2 3" xfId="6030" xr:uid="{00000000-0005-0000-0000-00008D170000}"/>
    <cellStyle name="Moneda 2 3 2 2 4" xfId="6031" xr:uid="{00000000-0005-0000-0000-00008E170000}"/>
    <cellStyle name="Moneda 2 3 2 3" xfId="6032" xr:uid="{00000000-0005-0000-0000-00008F170000}"/>
    <cellStyle name="Moneda 2 3 2 3 2" xfId="6033" xr:uid="{00000000-0005-0000-0000-000090170000}"/>
    <cellStyle name="Moneda 2 3 2 4" xfId="6034" xr:uid="{00000000-0005-0000-0000-000091170000}"/>
    <cellStyle name="Moneda 2 3 2 5" xfId="6035" xr:uid="{00000000-0005-0000-0000-000092170000}"/>
    <cellStyle name="Moneda 2 3 3" xfId="6036" xr:uid="{00000000-0005-0000-0000-000093170000}"/>
    <cellStyle name="Moneda 2 3 3 2" xfId="6037" xr:uid="{00000000-0005-0000-0000-000094170000}"/>
    <cellStyle name="Moneda 2 3 3 2 2" xfId="6038" xr:uid="{00000000-0005-0000-0000-000095170000}"/>
    <cellStyle name="Moneda 2 3 3 3" xfId="6039" xr:uid="{00000000-0005-0000-0000-000096170000}"/>
    <cellStyle name="Moneda 2 3 3 4" xfId="6040" xr:uid="{00000000-0005-0000-0000-000097170000}"/>
    <cellStyle name="Moneda 2 3 4" xfId="6041" xr:uid="{00000000-0005-0000-0000-000098170000}"/>
    <cellStyle name="Moneda 2 3 4 2" xfId="6042" xr:uid="{00000000-0005-0000-0000-000099170000}"/>
    <cellStyle name="Moneda 2 3 4 2 2" xfId="6043" xr:uid="{00000000-0005-0000-0000-00009A170000}"/>
    <cellStyle name="Moneda 2 3 4 3" xfId="6044" xr:uid="{00000000-0005-0000-0000-00009B170000}"/>
    <cellStyle name="Moneda 2 3 4 4" xfId="6045" xr:uid="{00000000-0005-0000-0000-00009C170000}"/>
    <cellStyle name="Moneda 2 3 5" xfId="6046" xr:uid="{00000000-0005-0000-0000-00009D170000}"/>
    <cellStyle name="Moneda 2 3 5 2" xfId="6047" xr:uid="{00000000-0005-0000-0000-00009E170000}"/>
    <cellStyle name="Moneda 2 3 5 2 2" xfId="6048" xr:uid="{00000000-0005-0000-0000-00009F170000}"/>
    <cellStyle name="Moneda 2 3 5 3" xfId="6049" xr:uid="{00000000-0005-0000-0000-0000A0170000}"/>
    <cellStyle name="Moneda 2 3 5 4" xfId="6050" xr:uid="{00000000-0005-0000-0000-0000A1170000}"/>
    <cellStyle name="Moneda 2 3 6" xfId="6051" xr:uid="{00000000-0005-0000-0000-0000A2170000}"/>
    <cellStyle name="Moneda 2 3 6 2" xfId="6052" xr:uid="{00000000-0005-0000-0000-0000A3170000}"/>
    <cellStyle name="Moneda 2 3 6 2 2" xfId="6053" xr:uid="{00000000-0005-0000-0000-0000A4170000}"/>
    <cellStyle name="Moneda 2 3 6 3" xfId="6054" xr:uid="{00000000-0005-0000-0000-0000A5170000}"/>
    <cellStyle name="Moneda 2 3 6 4" xfId="6055" xr:uid="{00000000-0005-0000-0000-0000A6170000}"/>
    <cellStyle name="Moneda 2 3 7" xfId="6056" xr:uid="{00000000-0005-0000-0000-0000A7170000}"/>
    <cellStyle name="Moneda 2 3 7 2" xfId="6057" xr:uid="{00000000-0005-0000-0000-0000A8170000}"/>
    <cellStyle name="Moneda 2 3 7 2 2" xfId="6058" xr:uid="{00000000-0005-0000-0000-0000A9170000}"/>
    <cellStyle name="Moneda 2 3 7 3" xfId="6059" xr:uid="{00000000-0005-0000-0000-0000AA170000}"/>
    <cellStyle name="Moneda 2 3 7 4" xfId="6060" xr:uid="{00000000-0005-0000-0000-0000AB170000}"/>
    <cellStyle name="Moneda 2 3 8" xfId="6061" xr:uid="{00000000-0005-0000-0000-0000AC170000}"/>
    <cellStyle name="Moneda 2 3 8 2" xfId="6062" xr:uid="{00000000-0005-0000-0000-0000AD170000}"/>
    <cellStyle name="Moneda 2 3 8 2 2" xfId="6063" xr:uid="{00000000-0005-0000-0000-0000AE170000}"/>
    <cellStyle name="Moneda 2 3 8 3" xfId="6064" xr:uid="{00000000-0005-0000-0000-0000AF170000}"/>
    <cellStyle name="Moneda 2 3 8 4" xfId="6065" xr:uid="{00000000-0005-0000-0000-0000B0170000}"/>
    <cellStyle name="Moneda 2 3 9" xfId="6066" xr:uid="{00000000-0005-0000-0000-0000B1170000}"/>
    <cellStyle name="Moneda 2 3 9 2" xfId="6067" xr:uid="{00000000-0005-0000-0000-0000B2170000}"/>
    <cellStyle name="Moneda 2 3 9 2 2" xfId="6068" xr:uid="{00000000-0005-0000-0000-0000B3170000}"/>
    <cellStyle name="Moneda 2 3 9 3" xfId="6069" xr:uid="{00000000-0005-0000-0000-0000B4170000}"/>
    <cellStyle name="Moneda 2 3 9 4" xfId="6070" xr:uid="{00000000-0005-0000-0000-0000B5170000}"/>
    <cellStyle name="Moneda 2 4" xfId="6071" xr:uid="{00000000-0005-0000-0000-0000B6170000}"/>
    <cellStyle name="Moneda 2 4 2" xfId="6072" xr:uid="{00000000-0005-0000-0000-0000B7170000}"/>
    <cellStyle name="Moneda 2 4 2 2" xfId="6073" xr:uid="{00000000-0005-0000-0000-0000B8170000}"/>
    <cellStyle name="Moneda 2 4 2 2 2" xfId="6074" xr:uid="{00000000-0005-0000-0000-0000B9170000}"/>
    <cellStyle name="Moneda 2 4 2 3" xfId="6075" xr:uid="{00000000-0005-0000-0000-0000BA170000}"/>
    <cellStyle name="Moneda 2 4 2 4" xfId="6076" xr:uid="{00000000-0005-0000-0000-0000BB170000}"/>
    <cellStyle name="Moneda 2 4 3" xfId="6077" xr:uid="{00000000-0005-0000-0000-0000BC170000}"/>
    <cellStyle name="Moneda 2 4 3 2" xfId="6078" xr:uid="{00000000-0005-0000-0000-0000BD170000}"/>
    <cellStyle name="Moneda 2 4 4" xfId="6079" xr:uid="{00000000-0005-0000-0000-0000BE170000}"/>
    <cellStyle name="Moneda 2 4 5" xfId="6080" xr:uid="{00000000-0005-0000-0000-0000BF170000}"/>
    <cellStyle name="Moneda 2 4 6" xfId="6081" xr:uid="{00000000-0005-0000-0000-0000C0170000}"/>
    <cellStyle name="Moneda 2 5" xfId="6082" xr:uid="{00000000-0005-0000-0000-0000C1170000}"/>
    <cellStyle name="Moneda 2 5 2" xfId="6083" xr:uid="{00000000-0005-0000-0000-0000C2170000}"/>
    <cellStyle name="Moneda 2 5 2 2" xfId="6084" xr:uid="{00000000-0005-0000-0000-0000C3170000}"/>
    <cellStyle name="Moneda 2 5 2 2 2" xfId="6085" xr:uid="{00000000-0005-0000-0000-0000C4170000}"/>
    <cellStyle name="Moneda 2 5 2 3" xfId="6086" xr:uid="{00000000-0005-0000-0000-0000C5170000}"/>
    <cellStyle name="Moneda 2 5 2 4" xfId="6087" xr:uid="{00000000-0005-0000-0000-0000C6170000}"/>
    <cellStyle name="Moneda 2 5 3" xfId="6088" xr:uid="{00000000-0005-0000-0000-0000C7170000}"/>
    <cellStyle name="Moneda 2 5 3 2" xfId="6089" xr:uid="{00000000-0005-0000-0000-0000C8170000}"/>
    <cellStyle name="Moneda 2 5 4" xfId="6090" xr:uid="{00000000-0005-0000-0000-0000C9170000}"/>
    <cellStyle name="Moneda 2 5 5" xfId="6091" xr:uid="{00000000-0005-0000-0000-0000CA170000}"/>
    <cellStyle name="Moneda 2 5 6" xfId="6092" xr:uid="{00000000-0005-0000-0000-0000CB170000}"/>
    <cellStyle name="Moneda 2 6" xfId="6093" xr:uid="{00000000-0005-0000-0000-0000CC170000}"/>
    <cellStyle name="Moneda 2 6 2" xfId="6094" xr:uid="{00000000-0005-0000-0000-0000CD170000}"/>
    <cellStyle name="Moneda 2 6 2 2" xfId="6095" xr:uid="{00000000-0005-0000-0000-0000CE170000}"/>
    <cellStyle name="Moneda 2 6 2 2 2" xfId="6096" xr:uid="{00000000-0005-0000-0000-0000CF170000}"/>
    <cellStyle name="Moneda 2 6 2 3" xfId="6097" xr:uid="{00000000-0005-0000-0000-0000D0170000}"/>
    <cellStyle name="Moneda 2 6 2 4" xfId="6098" xr:uid="{00000000-0005-0000-0000-0000D1170000}"/>
    <cellStyle name="Moneda 2 6 3" xfId="6099" xr:uid="{00000000-0005-0000-0000-0000D2170000}"/>
    <cellStyle name="Moneda 2 6 3 2" xfId="6100" xr:uid="{00000000-0005-0000-0000-0000D3170000}"/>
    <cellStyle name="Moneda 2 6 4" xfId="6101" xr:uid="{00000000-0005-0000-0000-0000D4170000}"/>
    <cellStyle name="Moneda 2 6 5" xfId="6102" xr:uid="{00000000-0005-0000-0000-0000D5170000}"/>
    <cellStyle name="Moneda 2 6 6" xfId="6103" xr:uid="{00000000-0005-0000-0000-0000D6170000}"/>
    <cellStyle name="Moneda 2 7" xfId="6104" xr:uid="{00000000-0005-0000-0000-0000D7170000}"/>
    <cellStyle name="Moneda 2 7 2" xfId="6105" xr:uid="{00000000-0005-0000-0000-0000D8170000}"/>
    <cellStyle name="Moneda 2 7 2 2" xfId="6106" xr:uid="{00000000-0005-0000-0000-0000D9170000}"/>
    <cellStyle name="Moneda 2 7 3" xfId="6107" xr:uid="{00000000-0005-0000-0000-0000DA170000}"/>
    <cellStyle name="Moneda 2 7 4" xfId="6108" xr:uid="{00000000-0005-0000-0000-0000DB170000}"/>
    <cellStyle name="Moneda 2 8" xfId="6109" xr:uid="{00000000-0005-0000-0000-0000DC170000}"/>
    <cellStyle name="Moneda 2 8 2" xfId="6110" xr:uid="{00000000-0005-0000-0000-0000DD170000}"/>
    <cellStyle name="Moneda 2 8 2 2" xfId="6111" xr:uid="{00000000-0005-0000-0000-0000DE170000}"/>
    <cellStyle name="Moneda 2 8 3" xfId="6112" xr:uid="{00000000-0005-0000-0000-0000DF170000}"/>
    <cellStyle name="Moneda 2 8 4" xfId="6113" xr:uid="{00000000-0005-0000-0000-0000E0170000}"/>
    <cellStyle name="Moneda 2 9" xfId="6114" xr:uid="{00000000-0005-0000-0000-0000E1170000}"/>
    <cellStyle name="Moneda 2 9 2" xfId="6115" xr:uid="{00000000-0005-0000-0000-0000E2170000}"/>
    <cellStyle name="Moneda 2 9 2 2" xfId="6116" xr:uid="{00000000-0005-0000-0000-0000E3170000}"/>
    <cellStyle name="Moneda 2 9 3" xfId="6117" xr:uid="{00000000-0005-0000-0000-0000E4170000}"/>
    <cellStyle name="Moneda 2 9 4" xfId="6118" xr:uid="{00000000-0005-0000-0000-0000E5170000}"/>
    <cellStyle name="Moneda 20" xfId="6119" xr:uid="{00000000-0005-0000-0000-0000E6170000}"/>
    <cellStyle name="Moneda 20 2" xfId="6120" xr:uid="{00000000-0005-0000-0000-0000E7170000}"/>
    <cellStyle name="Moneda 20 2 2" xfId="6121" xr:uid="{00000000-0005-0000-0000-0000E8170000}"/>
    <cellStyle name="Moneda 20 3" xfId="6122" xr:uid="{00000000-0005-0000-0000-0000E9170000}"/>
    <cellStyle name="Moneda 20 4" xfId="6123" xr:uid="{00000000-0005-0000-0000-0000EA170000}"/>
    <cellStyle name="Moneda 21" xfId="6124" xr:uid="{00000000-0005-0000-0000-0000EB170000}"/>
    <cellStyle name="Moneda 21 2" xfId="6125" xr:uid="{00000000-0005-0000-0000-0000EC170000}"/>
    <cellStyle name="Moneda 21 2 2" xfId="6126" xr:uid="{00000000-0005-0000-0000-0000ED170000}"/>
    <cellStyle name="Moneda 21 2 2 2" xfId="6127" xr:uid="{00000000-0005-0000-0000-0000EE170000}"/>
    <cellStyle name="Moneda 21 2 3" xfId="6128" xr:uid="{00000000-0005-0000-0000-0000EF170000}"/>
    <cellStyle name="Moneda 21 2 4" xfId="6129" xr:uid="{00000000-0005-0000-0000-0000F0170000}"/>
    <cellStyle name="Moneda 21 3" xfId="6130" xr:uid="{00000000-0005-0000-0000-0000F1170000}"/>
    <cellStyle name="Moneda 21 3 2" xfId="6131" xr:uid="{00000000-0005-0000-0000-0000F2170000}"/>
    <cellStyle name="Moneda 21 4" xfId="6132" xr:uid="{00000000-0005-0000-0000-0000F3170000}"/>
    <cellStyle name="Moneda 21 5" xfId="6133" xr:uid="{00000000-0005-0000-0000-0000F4170000}"/>
    <cellStyle name="Moneda 22" xfId="6134" xr:uid="{00000000-0005-0000-0000-0000F5170000}"/>
    <cellStyle name="Moneda 22 2" xfId="6135" xr:uid="{00000000-0005-0000-0000-0000F6170000}"/>
    <cellStyle name="Moneda 22 2 2" xfId="6136" xr:uid="{00000000-0005-0000-0000-0000F7170000}"/>
    <cellStyle name="Moneda 22 2 2 2" xfId="6137" xr:uid="{00000000-0005-0000-0000-0000F8170000}"/>
    <cellStyle name="Moneda 22 2 3" xfId="6138" xr:uid="{00000000-0005-0000-0000-0000F9170000}"/>
    <cellStyle name="Moneda 22 3" xfId="6139" xr:uid="{00000000-0005-0000-0000-0000FA170000}"/>
    <cellStyle name="Moneda 22 3 2" xfId="6140" xr:uid="{00000000-0005-0000-0000-0000FB170000}"/>
    <cellStyle name="Moneda 22 4" xfId="6141" xr:uid="{00000000-0005-0000-0000-0000FC170000}"/>
    <cellStyle name="Moneda 22 5" xfId="6142" xr:uid="{00000000-0005-0000-0000-0000FD170000}"/>
    <cellStyle name="Moneda 23" xfId="6143" xr:uid="{00000000-0005-0000-0000-0000FE170000}"/>
    <cellStyle name="Moneda 23 2" xfId="6144" xr:uid="{00000000-0005-0000-0000-0000FF170000}"/>
    <cellStyle name="Moneda 23 2 2" xfId="6145" xr:uid="{00000000-0005-0000-0000-000000180000}"/>
    <cellStyle name="Moneda 23 3" xfId="6146" xr:uid="{00000000-0005-0000-0000-000001180000}"/>
    <cellStyle name="Moneda 23 4" xfId="6147" xr:uid="{00000000-0005-0000-0000-000002180000}"/>
    <cellStyle name="Moneda 24" xfId="6148" xr:uid="{00000000-0005-0000-0000-000003180000}"/>
    <cellStyle name="Moneda 24 2" xfId="6149" xr:uid="{00000000-0005-0000-0000-000004180000}"/>
    <cellStyle name="Moneda 24 2 2" xfId="6150" xr:uid="{00000000-0005-0000-0000-000005180000}"/>
    <cellStyle name="Moneda 24 3" xfId="6151" xr:uid="{00000000-0005-0000-0000-000006180000}"/>
    <cellStyle name="Moneda 24 4" xfId="6152" xr:uid="{00000000-0005-0000-0000-000007180000}"/>
    <cellStyle name="Moneda 25" xfId="6153" xr:uid="{00000000-0005-0000-0000-000008180000}"/>
    <cellStyle name="Moneda 25 2" xfId="6154" xr:uid="{00000000-0005-0000-0000-000009180000}"/>
    <cellStyle name="Moneda 25 2 2" xfId="6155" xr:uid="{00000000-0005-0000-0000-00000A180000}"/>
    <cellStyle name="Moneda 25 3" xfId="6156" xr:uid="{00000000-0005-0000-0000-00000B180000}"/>
    <cellStyle name="Moneda 25 4" xfId="6157" xr:uid="{00000000-0005-0000-0000-00000C180000}"/>
    <cellStyle name="Moneda 26" xfId="6158" xr:uid="{00000000-0005-0000-0000-00000D180000}"/>
    <cellStyle name="Moneda 26 2" xfId="6159" xr:uid="{00000000-0005-0000-0000-00000E180000}"/>
    <cellStyle name="Moneda 26 2 2" xfId="6160" xr:uid="{00000000-0005-0000-0000-00000F180000}"/>
    <cellStyle name="Moneda 26 3" xfId="6161" xr:uid="{00000000-0005-0000-0000-000010180000}"/>
    <cellStyle name="Moneda 27" xfId="6162" xr:uid="{00000000-0005-0000-0000-000011180000}"/>
    <cellStyle name="Moneda 27 2" xfId="6163" xr:uid="{00000000-0005-0000-0000-000012180000}"/>
    <cellStyle name="Moneda 28" xfId="6164" xr:uid="{00000000-0005-0000-0000-000013180000}"/>
    <cellStyle name="Moneda 29" xfId="6165" xr:uid="{00000000-0005-0000-0000-000014180000}"/>
    <cellStyle name="Moneda 3" xfId="6166" xr:uid="{00000000-0005-0000-0000-000015180000}"/>
    <cellStyle name="Moneda 3 10" xfId="6167" xr:uid="{00000000-0005-0000-0000-000016180000}"/>
    <cellStyle name="Moneda 3 10 2" xfId="6168" xr:uid="{00000000-0005-0000-0000-000017180000}"/>
    <cellStyle name="Moneda 3 10 2 2" xfId="6169" xr:uid="{00000000-0005-0000-0000-000018180000}"/>
    <cellStyle name="Moneda 3 10 3" xfId="6170" xr:uid="{00000000-0005-0000-0000-000019180000}"/>
    <cellStyle name="Moneda 3 10 4" xfId="6171" xr:uid="{00000000-0005-0000-0000-00001A180000}"/>
    <cellStyle name="Moneda 3 11" xfId="6172" xr:uid="{00000000-0005-0000-0000-00001B180000}"/>
    <cellStyle name="Moneda 3 11 2" xfId="6173" xr:uid="{00000000-0005-0000-0000-00001C180000}"/>
    <cellStyle name="Moneda 3 11 2 2" xfId="6174" xr:uid="{00000000-0005-0000-0000-00001D180000}"/>
    <cellStyle name="Moneda 3 11 3" xfId="6175" xr:uid="{00000000-0005-0000-0000-00001E180000}"/>
    <cellStyle name="Moneda 3 11 4" xfId="6176" xr:uid="{00000000-0005-0000-0000-00001F180000}"/>
    <cellStyle name="Moneda 3 12" xfId="6177" xr:uid="{00000000-0005-0000-0000-000020180000}"/>
    <cellStyle name="Moneda 3 12 2" xfId="6178" xr:uid="{00000000-0005-0000-0000-000021180000}"/>
    <cellStyle name="Moneda 3 12 2 2" xfId="6179" xr:uid="{00000000-0005-0000-0000-000022180000}"/>
    <cellStyle name="Moneda 3 12 3" xfId="6180" xr:uid="{00000000-0005-0000-0000-000023180000}"/>
    <cellStyle name="Moneda 3 12 4" xfId="6181" xr:uid="{00000000-0005-0000-0000-000024180000}"/>
    <cellStyle name="Moneda 3 13" xfId="6182" xr:uid="{00000000-0005-0000-0000-000025180000}"/>
    <cellStyle name="Moneda 3 13 2" xfId="6183" xr:uid="{00000000-0005-0000-0000-000026180000}"/>
    <cellStyle name="Moneda 3 13 2 2" xfId="6184" xr:uid="{00000000-0005-0000-0000-000027180000}"/>
    <cellStyle name="Moneda 3 13 3" xfId="6185" xr:uid="{00000000-0005-0000-0000-000028180000}"/>
    <cellStyle name="Moneda 3 13 4" xfId="6186" xr:uid="{00000000-0005-0000-0000-000029180000}"/>
    <cellStyle name="Moneda 3 14" xfId="6187" xr:uid="{00000000-0005-0000-0000-00002A180000}"/>
    <cellStyle name="Moneda 3 14 2" xfId="6188" xr:uid="{00000000-0005-0000-0000-00002B180000}"/>
    <cellStyle name="Moneda 3 14 2 2" xfId="6189" xr:uid="{00000000-0005-0000-0000-00002C180000}"/>
    <cellStyle name="Moneda 3 14 3" xfId="6190" xr:uid="{00000000-0005-0000-0000-00002D180000}"/>
    <cellStyle name="Moneda 3 14 4" xfId="6191" xr:uid="{00000000-0005-0000-0000-00002E180000}"/>
    <cellStyle name="Moneda 3 15" xfId="6192" xr:uid="{00000000-0005-0000-0000-00002F180000}"/>
    <cellStyle name="Moneda 3 15 2" xfId="6193" xr:uid="{00000000-0005-0000-0000-000030180000}"/>
    <cellStyle name="Moneda 3 16" xfId="6194" xr:uid="{00000000-0005-0000-0000-000031180000}"/>
    <cellStyle name="Moneda 3 17" xfId="6195" xr:uid="{00000000-0005-0000-0000-000032180000}"/>
    <cellStyle name="Moneda 3 18" xfId="6196" xr:uid="{00000000-0005-0000-0000-000033180000}"/>
    <cellStyle name="Moneda 3 19" xfId="6197" xr:uid="{00000000-0005-0000-0000-000034180000}"/>
    <cellStyle name="Moneda 3 2" xfId="6198" xr:uid="{00000000-0005-0000-0000-000035180000}"/>
    <cellStyle name="Moneda 3 2 2" xfId="6199" xr:uid="{00000000-0005-0000-0000-000036180000}"/>
    <cellStyle name="Moneda 3 2 2 2" xfId="6200" xr:uid="{00000000-0005-0000-0000-000037180000}"/>
    <cellStyle name="Moneda 3 2 2 2 2" xfId="6201" xr:uid="{00000000-0005-0000-0000-000038180000}"/>
    <cellStyle name="Moneda 3 2 2 3" xfId="6202" xr:uid="{00000000-0005-0000-0000-000039180000}"/>
    <cellStyle name="Moneda 3 2 2 4" xfId="6203" xr:uid="{00000000-0005-0000-0000-00003A180000}"/>
    <cellStyle name="Moneda 3 2 3" xfId="6204" xr:uid="{00000000-0005-0000-0000-00003B180000}"/>
    <cellStyle name="Moneda 3 2 3 2" xfId="6205" xr:uid="{00000000-0005-0000-0000-00003C180000}"/>
    <cellStyle name="Moneda 3 2 4" xfId="6206" xr:uid="{00000000-0005-0000-0000-00003D180000}"/>
    <cellStyle name="Moneda 3 2 5" xfId="6207" xr:uid="{00000000-0005-0000-0000-00003E180000}"/>
    <cellStyle name="Moneda 3 3" xfId="6208" xr:uid="{00000000-0005-0000-0000-00003F180000}"/>
    <cellStyle name="Moneda 3 3 10" xfId="6209" xr:uid="{00000000-0005-0000-0000-000040180000}"/>
    <cellStyle name="Moneda 3 3 10 2" xfId="6210" xr:uid="{00000000-0005-0000-0000-000041180000}"/>
    <cellStyle name="Moneda 3 3 10 2 2" xfId="6211" xr:uid="{00000000-0005-0000-0000-000042180000}"/>
    <cellStyle name="Moneda 3 3 10 3" xfId="6212" xr:uid="{00000000-0005-0000-0000-000043180000}"/>
    <cellStyle name="Moneda 3 3 10 4" xfId="6213" xr:uid="{00000000-0005-0000-0000-000044180000}"/>
    <cellStyle name="Moneda 3 3 11" xfId="6214" xr:uid="{00000000-0005-0000-0000-000045180000}"/>
    <cellStyle name="Moneda 3 3 11 2" xfId="6215" xr:uid="{00000000-0005-0000-0000-000046180000}"/>
    <cellStyle name="Moneda 3 3 11 2 2" xfId="6216" xr:uid="{00000000-0005-0000-0000-000047180000}"/>
    <cellStyle name="Moneda 3 3 11 3" xfId="6217" xr:uid="{00000000-0005-0000-0000-000048180000}"/>
    <cellStyle name="Moneda 3 3 11 4" xfId="6218" xr:uid="{00000000-0005-0000-0000-000049180000}"/>
    <cellStyle name="Moneda 3 3 12" xfId="6219" xr:uid="{00000000-0005-0000-0000-00004A180000}"/>
    <cellStyle name="Moneda 3 3 12 2" xfId="6220" xr:uid="{00000000-0005-0000-0000-00004B180000}"/>
    <cellStyle name="Moneda 3 3 12 2 2" xfId="6221" xr:uid="{00000000-0005-0000-0000-00004C180000}"/>
    <cellStyle name="Moneda 3 3 12 3" xfId="6222" xr:uid="{00000000-0005-0000-0000-00004D180000}"/>
    <cellStyle name="Moneda 3 3 12 4" xfId="6223" xr:uid="{00000000-0005-0000-0000-00004E180000}"/>
    <cellStyle name="Moneda 3 3 13" xfId="6224" xr:uid="{00000000-0005-0000-0000-00004F180000}"/>
    <cellStyle name="Moneda 3 3 13 2" xfId="6225" xr:uid="{00000000-0005-0000-0000-000050180000}"/>
    <cellStyle name="Moneda 3 3 14" xfId="6226" xr:uid="{00000000-0005-0000-0000-000051180000}"/>
    <cellStyle name="Moneda 3 3 15" xfId="6227" xr:uid="{00000000-0005-0000-0000-000052180000}"/>
    <cellStyle name="Moneda 3 3 2" xfId="6228" xr:uid="{00000000-0005-0000-0000-000053180000}"/>
    <cellStyle name="Moneda 3 3 2 2" xfId="6229" xr:uid="{00000000-0005-0000-0000-000054180000}"/>
    <cellStyle name="Moneda 3 3 2 2 2" xfId="6230" xr:uid="{00000000-0005-0000-0000-000055180000}"/>
    <cellStyle name="Moneda 3 3 2 2 2 2" xfId="6231" xr:uid="{00000000-0005-0000-0000-000056180000}"/>
    <cellStyle name="Moneda 3 3 2 2 3" xfId="6232" xr:uid="{00000000-0005-0000-0000-000057180000}"/>
    <cellStyle name="Moneda 3 3 2 2 4" xfId="6233" xr:uid="{00000000-0005-0000-0000-000058180000}"/>
    <cellStyle name="Moneda 3 3 2 3" xfId="6234" xr:uid="{00000000-0005-0000-0000-000059180000}"/>
    <cellStyle name="Moneda 3 3 2 3 2" xfId="6235" xr:uid="{00000000-0005-0000-0000-00005A180000}"/>
    <cellStyle name="Moneda 3 3 2 4" xfId="6236" xr:uid="{00000000-0005-0000-0000-00005B180000}"/>
    <cellStyle name="Moneda 3 3 2 5" xfId="6237" xr:uid="{00000000-0005-0000-0000-00005C180000}"/>
    <cellStyle name="Moneda 3 3 3" xfId="6238" xr:uid="{00000000-0005-0000-0000-00005D180000}"/>
    <cellStyle name="Moneda 3 3 3 2" xfId="6239" xr:uid="{00000000-0005-0000-0000-00005E180000}"/>
    <cellStyle name="Moneda 3 3 3 2 2" xfId="6240" xr:uid="{00000000-0005-0000-0000-00005F180000}"/>
    <cellStyle name="Moneda 3 3 3 3" xfId="6241" xr:uid="{00000000-0005-0000-0000-000060180000}"/>
    <cellStyle name="Moneda 3 3 3 4" xfId="6242" xr:uid="{00000000-0005-0000-0000-000061180000}"/>
    <cellStyle name="Moneda 3 3 4" xfId="6243" xr:uid="{00000000-0005-0000-0000-000062180000}"/>
    <cellStyle name="Moneda 3 3 4 2" xfId="6244" xr:uid="{00000000-0005-0000-0000-000063180000}"/>
    <cellStyle name="Moneda 3 3 4 2 2" xfId="6245" xr:uid="{00000000-0005-0000-0000-000064180000}"/>
    <cellStyle name="Moneda 3 3 4 3" xfId="6246" xr:uid="{00000000-0005-0000-0000-000065180000}"/>
    <cellStyle name="Moneda 3 3 4 4" xfId="6247" xr:uid="{00000000-0005-0000-0000-000066180000}"/>
    <cellStyle name="Moneda 3 3 5" xfId="6248" xr:uid="{00000000-0005-0000-0000-000067180000}"/>
    <cellStyle name="Moneda 3 3 5 2" xfId="6249" xr:uid="{00000000-0005-0000-0000-000068180000}"/>
    <cellStyle name="Moneda 3 3 5 2 2" xfId="6250" xr:uid="{00000000-0005-0000-0000-000069180000}"/>
    <cellStyle name="Moneda 3 3 5 3" xfId="6251" xr:uid="{00000000-0005-0000-0000-00006A180000}"/>
    <cellStyle name="Moneda 3 3 5 4" xfId="6252" xr:uid="{00000000-0005-0000-0000-00006B180000}"/>
    <cellStyle name="Moneda 3 3 6" xfId="6253" xr:uid="{00000000-0005-0000-0000-00006C180000}"/>
    <cellStyle name="Moneda 3 3 6 2" xfId="6254" xr:uid="{00000000-0005-0000-0000-00006D180000}"/>
    <cellStyle name="Moneda 3 3 6 2 2" xfId="6255" xr:uid="{00000000-0005-0000-0000-00006E180000}"/>
    <cellStyle name="Moneda 3 3 6 3" xfId="6256" xr:uid="{00000000-0005-0000-0000-00006F180000}"/>
    <cellStyle name="Moneda 3 3 6 4" xfId="6257" xr:uid="{00000000-0005-0000-0000-000070180000}"/>
    <cellStyle name="Moneda 3 3 7" xfId="6258" xr:uid="{00000000-0005-0000-0000-000071180000}"/>
    <cellStyle name="Moneda 3 3 7 2" xfId="6259" xr:uid="{00000000-0005-0000-0000-000072180000}"/>
    <cellStyle name="Moneda 3 3 7 2 2" xfId="6260" xr:uid="{00000000-0005-0000-0000-000073180000}"/>
    <cellStyle name="Moneda 3 3 7 3" xfId="6261" xr:uid="{00000000-0005-0000-0000-000074180000}"/>
    <cellStyle name="Moneda 3 3 7 4" xfId="6262" xr:uid="{00000000-0005-0000-0000-000075180000}"/>
    <cellStyle name="Moneda 3 3 8" xfId="6263" xr:uid="{00000000-0005-0000-0000-000076180000}"/>
    <cellStyle name="Moneda 3 3 8 2" xfId="6264" xr:uid="{00000000-0005-0000-0000-000077180000}"/>
    <cellStyle name="Moneda 3 3 8 2 2" xfId="6265" xr:uid="{00000000-0005-0000-0000-000078180000}"/>
    <cellStyle name="Moneda 3 3 8 3" xfId="6266" xr:uid="{00000000-0005-0000-0000-000079180000}"/>
    <cellStyle name="Moneda 3 3 8 4" xfId="6267" xr:uid="{00000000-0005-0000-0000-00007A180000}"/>
    <cellStyle name="Moneda 3 3 9" xfId="6268" xr:uid="{00000000-0005-0000-0000-00007B180000}"/>
    <cellStyle name="Moneda 3 3 9 2" xfId="6269" xr:uid="{00000000-0005-0000-0000-00007C180000}"/>
    <cellStyle name="Moneda 3 3 9 2 2" xfId="6270" xr:uid="{00000000-0005-0000-0000-00007D180000}"/>
    <cellStyle name="Moneda 3 3 9 3" xfId="6271" xr:uid="{00000000-0005-0000-0000-00007E180000}"/>
    <cellStyle name="Moneda 3 3 9 4" xfId="6272" xr:uid="{00000000-0005-0000-0000-00007F180000}"/>
    <cellStyle name="Moneda 3 4" xfId="6273" xr:uid="{00000000-0005-0000-0000-000080180000}"/>
    <cellStyle name="Moneda 3 4 2" xfId="6274" xr:uid="{00000000-0005-0000-0000-000081180000}"/>
    <cellStyle name="Moneda 3 4 2 2" xfId="6275" xr:uid="{00000000-0005-0000-0000-000082180000}"/>
    <cellStyle name="Moneda 3 4 2 2 2" xfId="6276" xr:uid="{00000000-0005-0000-0000-000083180000}"/>
    <cellStyle name="Moneda 3 4 2 3" xfId="6277" xr:uid="{00000000-0005-0000-0000-000084180000}"/>
    <cellStyle name="Moneda 3 4 2 4" xfId="6278" xr:uid="{00000000-0005-0000-0000-000085180000}"/>
    <cellStyle name="Moneda 3 4 3" xfId="6279" xr:uid="{00000000-0005-0000-0000-000086180000}"/>
    <cellStyle name="Moneda 3 4 3 2" xfId="6280" xr:uid="{00000000-0005-0000-0000-000087180000}"/>
    <cellStyle name="Moneda 3 4 4" xfId="6281" xr:uid="{00000000-0005-0000-0000-000088180000}"/>
    <cellStyle name="Moneda 3 4 5" xfId="6282" xr:uid="{00000000-0005-0000-0000-000089180000}"/>
    <cellStyle name="Moneda 3 5" xfId="6283" xr:uid="{00000000-0005-0000-0000-00008A180000}"/>
    <cellStyle name="Moneda 3 5 2" xfId="6284" xr:uid="{00000000-0005-0000-0000-00008B180000}"/>
    <cellStyle name="Moneda 3 5 2 2" xfId="6285" xr:uid="{00000000-0005-0000-0000-00008C180000}"/>
    <cellStyle name="Moneda 3 5 3" xfId="6286" xr:uid="{00000000-0005-0000-0000-00008D180000}"/>
    <cellStyle name="Moneda 3 5 4" xfId="6287" xr:uid="{00000000-0005-0000-0000-00008E180000}"/>
    <cellStyle name="Moneda 3 6" xfId="6288" xr:uid="{00000000-0005-0000-0000-00008F180000}"/>
    <cellStyle name="Moneda 3 6 2" xfId="6289" xr:uid="{00000000-0005-0000-0000-000090180000}"/>
    <cellStyle name="Moneda 3 6 2 2" xfId="6290" xr:uid="{00000000-0005-0000-0000-000091180000}"/>
    <cellStyle name="Moneda 3 6 3" xfId="6291" xr:uid="{00000000-0005-0000-0000-000092180000}"/>
    <cellStyle name="Moneda 3 6 4" xfId="6292" xr:uid="{00000000-0005-0000-0000-000093180000}"/>
    <cellStyle name="Moneda 3 7" xfId="6293" xr:uid="{00000000-0005-0000-0000-000094180000}"/>
    <cellStyle name="Moneda 3 7 2" xfId="6294" xr:uid="{00000000-0005-0000-0000-000095180000}"/>
    <cellStyle name="Moneda 3 7 2 2" xfId="6295" xr:uid="{00000000-0005-0000-0000-000096180000}"/>
    <cellStyle name="Moneda 3 7 3" xfId="6296" xr:uid="{00000000-0005-0000-0000-000097180000}"/>
    <cellStyle name="Moneda 3 7 4" xfId="6297" xr:uid="{00000000-0005-0000-0000-000098180000}"/>
    <cellStyle name="Moneda 3 8" xfId="6298" xr:uid="{00000000-0005-0000-0000-000099180000}"/>
    <cellStyle name="Moneda 3 8 2" xfId="6299" xr:uid="{00000000-0005-0000-0000-00009A180000}"/>
    <cellStyle name="Moneda 3 8 2 2" xfId="6300" xr:uid="{00000000-0005-0000-0000-00009B180000}"/>
    <cellStyle name="Moneda 3 8 3" xfId="6301" xr:uid="{00000000-0005-0000-0000-00009C180000}"/>
    <cellStyle name="Moneda 3 8 4" xfId="6302" xr:uid="{00000000-0005-0000-0000-00009D180000}"/>
    <cellStyle name="Moneda 3 9" xfId="6303" xr:uid="{00000000-0005-0000-0000-00009E180000}"/>
    <cellStyle name="Moneda 3 9 2" xfId="6304" xr:uid="{00000000-0005-0000-0000-00009F180000}"/>
    <cellStyle name="Moneda 3 9 2 2" xfId="6305" xr:uid="{00000000-0005-0000-0000-0000A0180000}"/>
    <cellStyle name="Moneda 3 9 3" xfId="6306" xr:uid="{00000000-0005-0000-0000-0000A1180000}"/>
    <cellStyle name="Moneda 3 9 4" xfId="6307" xr:uid="{00000000-0005-0000-0000-0000A2180000}"/>
    <cellStyle name="Moneda 30" xfId="6308" xr:uid="{00000000-0005-0000-0000-0000A3180000}"/>
    <cellStyle name="Moneda 31" xfId="6309" xr:uid="{00000000-0005-0000-0000-0000A4180000}"/>
    <cellStyle name="Moneda 4" xfId="6310" xr:uid="{00000000-0005-0000-0000-0000A5180000}"/>
    <cellStyle name="Moneda 4 10" xfId="6311" xr:uid="{00000000-0005-0000-0000-0000A6180000}"/>
    <cellStyle name="Moneda 4 10 2" xfId="6312" xr:uid="{00000000-0005-0000-0000-0000A7180000}"/>
    <cellStyle name="Moneda 4 10 2 2" xfId="6313" xr:uid="{00000000-0005-0000-0000-0000A8180000}"/>
    <cellStyle name="Moneda 4 10 3" xfId="6314" xr:uid="{00000000-0005-0000-0000-0000A9180000}"/>
    <cellStyle name="Moneda 4 10 4" xfId="6315" xr:uid="{00000000-0005-0000-0000-0000AA180000}"/>
    <cellStyle name="Moneda 4 11" xfId="6316" xr:uid="{00000000-0005-0000-0000-0000AB180000}"/>
    <cellStyle name="Moneda 4 11 2" xfId="6317" xr:uid="{00000000-0005-0000-0000-0000AC180000}"/>
    <cellStyle name="Moneda 4 11 2 2" xfId="6318" xr:uid="{00000000-0005-0000-0000-0000AD180000}"/>
    <cellStyle name="Moneda 4 11 3" xfId="6319" xr:uid="{00000000-0005-0000-0000-0000AE180000}"/>
    <cellStyle name="Moneda 4 11 4" xfId="6320" xr:uid="{00000000-0005-0000-0000-0000AF180000}"/>
    <cellStyle name="Moneda 4 12" xfId="6321" xr:uid="{00000000-0005-0000-0000-0000B0180000}"/>
    <cellStyle name="Moneda 4 12 2" xfId="6322" xr:uid="{00000000-0005-0000-0000-0000B1180000}"/>
    <cellStyle name="Moneda 4 12 2 2" xfId="6323" xr:uid="{00000000-0005-0000-0000-0000B2180000}"/>
    <cellStyle name="Moneda 4 12 3" xfId="6324" xr:uid="{00000000-0005-0000-0000-0000B3180000}"/>
    <cellStyle name="Moneda 4 12 4" xfId="6325" xr:uid="{00000000-0005-0000-0000-0000B4180000}"/>
    <cellStyle name="Moneda 4 13" xfId="6326" xr:uid="{00000000-0005-0000-0000-0000B5180000}"/>
    <cellStyle name="Moneda 4 13 2" xfId="6327" xr:uid="{00000000-0005-0000-0000-0000B6180000}"/>
    <cellStyle name="Moneda 4 13 2 2" xfId="6328" xr:uid="{00000000-0005-0000-0000-0000B7180000}"/>
    <cellStyle name="Moneda 4 13 3" xfId="6329" xr:uid="{00000000-0005-0000-0000-0000B8180000}"/>
    <cellStyle name="Moneda 4 13 4" xfId="6330" xr:uid="{00000000-0005-0000-0000-0000B9180000}"/>
    <cellStyle name="Moneda 4 14" xfId="6331" xr:uid="{00000000-0005-0000-0000-0000BA180000}"/>
    <cellStyle name="Moneda 4 14 2" xfId="6332" xr:uid="{00000000-0005-0000-0000-0000BB180000}"/>
    <cellStyle name="Moneda 4 14 2 2" xfId="6333" xr:uid="{00000000-0005-0000-0000-0000BC180000}"/>
    <cellStyle name="Moneda 4 14 3" xfId="6334" xr:uid="{00000000-0005-0000-0000-0000BD180000}"/>
    <cellStyle name="Moneda 4 14 4" xfId="6335" xr:uid="{00000000-0005-0000-0000-0000BE180000}"/>
    <cellStyle name="Moneda 4 15" xfId="6336" xr:uid="{00000000-0005-0000-0000-0000BF180000}"/>
    <cellStyle name="Moneda 4 15 2" xfId="6337" xr:uid="{00000000-0005-0000-0000-0000C0180000}"/>
    <cellStyle name="Moneda 4 16" xfId="6338" xr:uid="{00000000-0005-0000-0000-0000C1180000}"/>
    <cellStyle name="Moneda 4 17" xfId="6339" xr:uid="{00000000-0005-0000-0000-0000C2180000}"/>
    <cellStyle name="Moneda 4 18" xfId="6340" xr:uid="{00000000-0005-0000-0000-0000C3180000}"/>
    <cellStyle name="Moneda 4 19" xfId="6341" xr:uid="{00000000-0005-0000-0000-0000C4180000}"/>
    <cellStyle name="Moneda 4 2" xfId="6342" xr:uid="{00000000-0005-0000-0000-0000C5180000}"/>
    <cellStyle name="Moneda 4 2 2" xfId="6343" xr:uid="{00000000-0005-0000-0000-0000C6180000}"/>
    <cellStyle name="Moneda 4 2 2 2" xfId="6344" xr:uid="{00000000-0005-0000-0000-0000C7180000}"/>
    <cellStyle name="Moneda 4 2 2 2 2" xfId="6345" xr:uid="{00000000-0005-0000-0000-0000C8180000}"/>
    <cellStyle name="Moneda 4 2 2 3" xfId="6346" xr:uid="{00000000-0005-0000-0000-0000C9180000}"/>
    <cellStyle name="Moneda 4 2 2 4" xfId="6347" xr:uid="{00000000-0005-0000-0000-0000CA180000}"/>
    <cellStyle name="Moneda 4 2 3" xfId="6348" xr:uid="{00000000-0005-0000-0000-0000CB180000}"/>
    <cellStyle name="Moneda 4 2 3 2" xfId="6349" xr:uid="{00000000-0005-0000-0000-0000CC180000}"/>
    <cellStyle name="Moneda 4 2 4" xfId="6350" xr:uid="{00000000-0005-0000-0000-0000CD180000}"/>
    <cellStyle name="Moneda 4 2 5" xfId="6351" xr:uid="{00000000-0005-0000-0000-0000CE180000}"/>
    <cellStyle name="Moneda 4 3" xfId="6352" xr:uid="{00000000-0005-0000-0000-0000CF180000}"/>
    <cellStyle name="Moneda 4 3 10" xfId="6353" xr:uid="{00000000-0005-0000-0000-0000D0180000}"/>
    <cellStyle name="Moneda 4 3 10 2" xfId="6354" xr:uid="{00000000-0005-0000-0000-0000D1180000}"/>
    <cellStyle name="Moneda 4 3 10 2 2" xfId="6355" xr:uid="{00000000-0005-0000-0000-0000D2180000}"/>
    <cellStyle name="Moneda 4 3 10 3" xfId="6356" xr:uid="{00000000-0005-0000-0000-0000D3180000}"/>
    <cellStyle name="Moneda 4 3 10 4" xfId="6357" xr:uid="{00000000-0005-0000-0000-0000D4180000}"/>
    <cellStyle name="Moneda 4 3 11" xfId="6358" xr:uid="{00000000-0005-0000-0000-0000D5180000}"/>
    <cellStyle name="Moneda 4 3 11 2" xfId="6359" xr:uid="{00000000-0005-0000-0000-0000D6180000}"/>
    <cellStyle name="Moneda 4 3 11 2 2" xfId="6360" xr:uid="{00000000-0005-0000-0000-0000D7180000}"/>
    <cellStyle name="Moneda 4 3 11 3" xfId="6361" xr:uid="{00000000-0005-0000-0000-0000D8180000}"/>
    <cellStyle name="Moneda 4 3 11 4" xfId="6362" xr:uid="{00000000-0005-0000-0000-0000D9180000}"/>
    <cellStyle name="Moneda 4 3 12" xfId="6363" xr:uid="{00000000-0005-0000-0000-0000DA180000}"/>
    <cellStyle name="Moneda 4 3 12 2" xfId="6364" xr:uid="{00000000-0005-0000-0000-0000DB180000}"/>
    <cellStyle name="Moneda 4 3 12 2 2" xfId="6365" xr:uid="{00000000-0005-0000-0000-0000DC180000}"/>
    <cellStyle name="Moneda 4 3 12 3" xfId="6366" xr:uid="{00000000-0005-0000-0000-0000DD180000}"/>
    <cellStyle name="Moneda 4 3 12 4" xfId="6367" xr:uid="{00000000-0005-0000-0000-0000DE180000}"/>
    <cellStyle name="Moneda 4 3 13" xfId="6368" xr:uid="{00000000-0005-0000-0000-0000DF180000}"/>
    <cellStyle name="Moneda 4 3 13 2" xfId="6369" xr:uid="{00000000-0005-0000-0000-0000E0180000}"/>
    <cellStyle name="Moneda 4 3 14" xfId="6370" xr:uid="{00000000-0005-0000-0000-0000E1180000}"/>
    <cellStyle name="Moneda 4 3 15" xfId="6371" xr:uid="{00000000-0005-0000-0000-0000E2180000}"/>
    <cellStyle name="Moneda 4 3 2" xfId="6372" xr:uid="{00000000-0005-0000-0000-0000E3180000}"/>
    <cellStyle name="Moneda 4 3 2 2" xfId="6373" xr:uid="{00000000-0005-0000-0000-0000E4180000}"/>
    <cellStyle name="Moneda 4 3 2 2 2" xfId="6374" xr:uid="{00000000-0005-0000-0000-0000E5180000}"/>
    <cellStyle name="Moneda 4 3 2 2 2 2" xfId="6375" xr:uid="{00000000-0005-0000-0000-0000E6180000}"/>
    <cellStyle name="Moneda 4 3 2 2 3" xfId="6376" xr:uid="{00000000-0005-0000-0000-0000E7180000}"/>
    <cellStyle name="Moneda 4 3 2 2 4" xfId="6377" xr:uid="{00000000-0005-0000-0000-0000E8180000}"/>
    <cellStyle name="Moneda 4 3 2 3" xfId="6378" xr:uid="{00000000-0005-0000-0000-0000E9180000}"/>
    <cellStyle name="Moneda 4 3 2 3 2" xfId="6379" xr:uid="{00000000-0005-0000-0000-0000EA180000}"/>
    <cellStyle name="Moneda 4 3 2 4" xfId="6380" xr:uid="{00000000-0005-0000-0000-0000EB180000}"/>
    <cellStyle name="Moneda 4 3 2 5" xfId="6381" xr:uid="{00000000-0005-0000-0000-0000EC180000}"/>
    <cellStyle name="Moneda 4 3 3" xfId="6382" xr:uid="{00000000-0005-0000-0000-0000ED180000}"/>
    <cellStyle name="Moneda 4 3 3 2" xfId="6383" xr:uid="{00000000-0005-0000-0000-0000EE180000}"/>
    <cellStyle name="Moneda 4 3 3 2 2" xfId="6384" xr:uid="{00000000-0005-0000-0000-0000EF180000}"/>
    <cellStyle name="Moneda 4 3 3 3" xfId="6385" xr:uid="{00000000-0005-0000-0000-0000F0180000}"/>
    <cellStyle name="Moneda 4 3 3 4" xfId="6386" xr:uid="{00000000-0005-0000-0000-0000F1180000}"/>
    <cellStyle name="Moneda 4 3 4" xfId="6387" xr:uid="{00000000-0005-0000-0000-0000F2180000}"/>
    <cellStyle name="Moneda 4 3 4 2" xfId="6388" xr:uid="{00000000-0005-0000-0000-0000F3180000}"/>
    <cellStyle name="Moneda 4 3 4 2 2" xfId="6389" xr:uid="{00000000-0005-0000-0000-0000F4180000}"/>
    <cellStyle name="Moneda 4 3 4 3" xfId="6390" xr:uid="{00000000-0005-0000-0000-0000F5180000}"/>
    <cellStyle name="Moneda 4 3 4 4" xfId="6391" xr:uid="{00000000-0005-0000-0000-0000F6180000}"/>
    <cellStyle name="Moneda 4 3 5" xfId="6392" xr:uid="{00000000-0005-0000-0000-0000F7180000}"/>
    <cellStyle name="Moneda 4 3 5 2" xfId="6393" xr:uid="{00000000-0005-0000-0000-0000F8180000}"/>
    <cellStyle name="Moneda 4 3 5 2 2" xfId="6394" xr:uid="{00000000-0005-0000-0000-0000F9180000}"/>
    <cellStyle name="Moneda 4 3 5 3" xfId="6395" xr:uid="{00000000-0005-0000-0000-0000FA180000}"/>
    <cellStyle name="Moneda 4 3 5 4" xfId="6396" xr:uid="{00000000-0005-0000-0000-0000FB180000}"/>
    <cellStyle name="Moneda 4 3 6" xfId="6397" xr:uid="{00000000-0005-0000-0000-0000FC180000}"/>
    <cellStyle name="Moneda 4 3 6 2" xfId="6398" xr:uid="{00000000-0005-0000-0000-0000FD180000}"/>
    <cellStyle name="Moneda 4 3 6 2 2" xfId="6399" xr:uid="{00000000-0005-0000-0000-0000FE180000}"/>
    <cellStyle name="Moneda 4 3 6 3" xfId="6400" xr:uid="{00000000-0005-0000-0000-0000FF180000}"/>
    <cellStyle name="Moneda 4 3 6 4" xfId="6401" xr:uid="{00000000-0005-0000-0000-000000190000}"/>
    <cellStyle name="Moneda 4 3 7" xfId="6402" xr:uid="{00000000-0005-0000-0000-000001190000}"/>
    <cellStyle name="Moneda 4 3 7 2" xfId="6403" xr:uid="{00000000-0005-0000-0000-000002190000}"/>
    <cellStyle name="Moneda 4 3 7 2 2" xfId="6404" xr:uid="{00000000-0005-0000-0000-000003190000}"/>
    <cellStyle name="Moneda 4 3 7 3" xfId="6405" xr:uid="{00000000-0005-0000-0000-000004190000}"/>
    <cellStyle name="Moneda 4 3 7 4" xfId="6406" xr:uid="{00000000-0005-0000-0000-000005190000}"/>
    <cellStyle name="Moneda 4 3 8" xfId="6407" xr:uid="{00000000-0005-0000-0000-000006190000}"/>
    <cellStyle name="Moneda 4 3 8 2" xfId="6408" xr:uid="{00000000-0005-0000-0000-000007190000}"/>
    <cellStyle name="Moneda 4 3 8 2 2" xfId="6409" xr:uid="{00000000-0005-0000-0000-000008190000}"/>
    <cellStyle name="Moneda 4 3 8 3" xfId="6410" xr:uid="{00000000-0005-0000-0000-000009190000}"/>
    <cellStyle name="Moneda 4 3 8 4" xfId="6411" xr:uid="{00000000-0005-0000-0000-00000A190000}"/>
    <cellStyle name="Moneda 4 3 9" xfId="6412" xr:uid="{00000000-0005-0000-0000-00000B190000}"/>
    <cellStyle name="Moneda 4 3 9 2" xfId="6413" xr:uid="{00000000-0005-0000-0000-00000C190000}"/>
    <cellStyle name="Moneda 4 3 9 2 2" xfId="6414" xr:uid="{00000000-0005-0000-0000-00000D190000}"/>
    <cellStyle name="Moneda 4 3 9 3" xfId="6415" xr:uid="{00000000-0005-0000-0000-00000E190000}"/>
    <cellStyle name="Moneda 4 3 9 4" xfId="6416" xr:uid="{00000000-0005-0000-0000-00000F190000}"/>
    <cellStyle name="Moneda 4 4" xfId="6417" xr:uid="{00000000-0005-0000-0000-000010190000}"/>
    <cellStyle name="Moneda 4 4 2" xfId="6418" xr:uid="{00000000-0005-0000-0000-000011190000}"/>
    <cellStyle name="Moneda 4 4 2 2" xfId="6419" xr:uid="{00000000-0005-0000-0000-000012190000}"/>
    <cellStyle name="Moneda 4 4 2 2 2" xfId="6420" xr:uid="{00000000-0005-0000-0000-000013190000}"/>
    <cellStyle name="Moneda 4 4 2 3" xfId="6421" xr:uid="{00000000-0005-0000-0000-000014190000}"/>
    <cellStyle name="Moneda 4 4 2 4" xfId="6422" xr:uid="{00000000-0005-0000-0000-000015190000}"/>
    <cellStyle name="Moneda 4 4 3" xfId="6423" xr:uid="{00000000-0005-0000-0000-000016190000}"/>
    <cellStyle name="Moneda 4 4 3 2" xfId="6424" xr:uid="{00000000-0005-0000-0000-000017190000}"/>
    <cellStyle name="Moneda 4 4 4" xfId="6425" xr:uid="{00000000-0005-0000-0000-000018190000}"/>
    <cellStyle name="Moneda 4 4 5" xfId="6426" xr:uid="{00000000-0005-0000-0000-000019190000}"/>
    <cellStyle name="Moneda 4 5" xfId="6427" xr:uid="{00000000-0005-0000-0000-00001A190000}"/>
    <cellStyle name="Moneda 4 5 2" xfId="6428" xr:uid="{00000000-0005-0000-0000-00001B190000}"/>
    <cellStyle name="Moneda 4 5 2 2" xfId="6429" xr:uid="{00000000-0005-0000-0000-00001C190000}"/>
    <cellStyle name="Moneda 4 5 3" xfId="6430" xr:uid="{00000000-0005-0000-0000-00001D190000}"/>
    <cellStyle name="Moneda 4 5 4" xfId="6431" xr:uid="{00000000-0005-0000-0000-00001E190000}"/>
    <cellStyle name="Moneda 4 6" xfId="6432" xr:uid="{00000000-0005-0000-0000-00001F190000}"/>
    <cellStyle name="Moneda 4 6 2" xfId="6433" xr:uid="{00000000-0005-0000-0000-000020190000}"/>
    <cellStyle name="Moneda 4 6 2 2" xfId="6434" xr:uid="{00000000-0005-0000-0000-000021190000}"/>
    <cellStyle name="Moneda 4 6 3" xfId="6435" xr:uid="{00000000-0005-0000-0000-000022190000}"/>
    <cellStyle name="Moneda 4 6 4" xfId="6436" xr:uid="{00000000-0005-0000-0000-000023190000}"/>
    <cellStyle name="Moneda 4 7" xfId="6437" xr:uid="{00000000-0005-0000-0000-000024190000}"/>
    <cellStyle name="Moneda 4 7 2" xfId="6438" xr:uid="{00000000-0005-0000-0000-000025190000}"/>
    <cellStyle name="Moneda 4 7 2 2" xfId="6439" xr:uid="{00000000-0005-0000-0000-000026190000}"/>
    <cellStyle name="Moneda 4 7 3" xfId="6440" xr:uid="{00000000-0005-0000-0000-000027190000}"/>
    <cellStyle name="Moneda 4 7 4" xfId="6441" xr:uid="{00000000-0005-0000-0000-000028190000}"/>
    <cellStyle name="Moneda 4 8" xfId="6442" xr:uid="{00000000-0005-0000-0000-000029190000}"/>
    <cellStyle name="Moneda 4 8 2" xfId="6443" xr:uid="{00000000-0005-0000-0000-00002A190000}"/>
    <cellStyle name="Moneda 4 8 2 2" xfId="6444" xr:uid="{00000000-0005-0000-0000-00002B190000}"/>
    <cellStyle name="Moneda 4 8 3" xfId="6445" xr:uid="{00000000-0005-0000-0000-00002C190000}"/>
    <cellStyle name="Moneda 4 8 4" xfId="6446" xr:uid="{00000000-0005-0000-0000-00002D190000}"/>
    <cellStyle name="Moneda 4 9" xfId="6447" xr:uid="{00000000-0005-0000-0000-00002E190000}"/>
    <cellStyle name="Moneda 4 9 2" xfId="6448" xr:uid="{00000000-0005-0000-0000-00002F190000}"/>
    <cellStyle name="Moneda 4 9 2 2" xfId="6449" xr:uid="{00000000-0005-0000-0000-000030190000}"/>
    <cellStyle name="Moneda 4 9 3" xfId="6450" xr:uid="{00000000-0005-0000-0000-000031190000}"/>
    <cellStyle name="Moneda 4 9 4" xfId="6451" xr:uid="{00000000-0005-0000-0000-000032190000}"/>
    <cellStyle name="Moneda 5" xfId="6452" xr:uid="{00000000-0005-0000-0000-000033190000}"/>
    <cellStyle name="Moneda 5 10" xfId="6453" xr:uid="{00000000-0005-0000-0000-000034190000}"/>
    <cellStyle name="Moneda 5 10 2" xfId="6454" xr:uid="{00000000-0005-0000-0000-000035190000}"/>
    <cellStyle name="Moneda 5 11" xfId="6455" xr:uid="{00000000-0005-0000-0000-000036190000}"/>
    <cellStyle name="Moneda 5 11 2" xfId="6456" xr:uid="{00000000-0005-0000-0000-000037190000}"/>
    <cellStyle name="Moneda 5 12" xfId="6457" xr:uid="{00000000-0005-0000-0000-000038190000}"/>
    <cellStyle name="Moneda 5 12 2" xfId="6458" xr:uid="{00000000-0005-0000-0000-000039190000}"/>
    <cellStyle name="Moneda 5 13" xfId="6459" xr:uid="{00000000-0005-0000-0000-00003A190000}"/>
    <cellStyle name="Moneda 5 14" xfId="6460" xr:uid="{00000000-0005-0000-0000-00003B190000}"/>
    <cellStyle name="Moneda 5 2" xfId="6461" xr:uid="{00000000-0005-0000-0000-00003C190000}"/>
    <cellStyle name="Moneda 5 2 2" xfId="6462" xr:uid="{00000000-0005-0000-0000-00003D190000}"/>
    <cellStyle name="Moneda 5 2 3" xfId="6463" xr:uid="{00000000-0005-0000-0000-00003E190000}"/>
    <cellStyle name="Moneda 5 3" xfId="6464" xr:uid="{00000000-0005-0000-0000-00003F190000}"/>
    <cellStyle name="Moneda 5 3 2" xfId="6465" xr:uid="{00000000-0005-0000-0000-000040190000}"/>
    <cellStyle name="Moneda 5 4" xfId="6466" xr:uid="{00000000-0005-0000-0000-000041190000}"/>
    <cellStyle name="Moneda 5 4 2" xfId="6467" xr:uid="{00000000-0005-0000-0000-000042190000}"/>
    <cellStyle name="Moneda 5 5" xfId="6468" xr:uid="{00000000-0005-0000-0000-000043190000}"/>
    <cellStyle name="Moneda 5 5 2" xfId="6469" xr:uid="{00000000-0005-0000-0000-000044190000}"/>
    <cellStyle name="Moneda 5 6" xfId="6470" xr:uid="{00000000-0005-0000-0000-000045190000}"/>
    <cellStyle name="Moneda 5 6 2" xfId="6471" xr:uid="{00000000-0005-0000-0000-000046190000}"/>
    <cellStyle name="Moneda 5 7" xfId="6472" xr:uid="{00000000-0005-0000-0000-000047190000}"/>
    <cellStyle name="Moneda 5 7 2" xfId="6473" xr:uid="{00000000-0005-0000-0000-000048190000}"/>
    <cellStyle name="Moneda 5 8" xfId="6474" xr:uid="{00000000-0005-0000-0000-000049190000}"/>
    <cellStyle name="Moneda 5 8 2" xfId="6475" xr:uid="{00000000-0005-0000-0000-00004A190000}"/>
    <cellStyle name="Moneda 5 9" xfId="6476" xr:uid="{00000000-0005-0000-0000-00004B190000}"/>
    <cellStyle name="Moneda 5 9 2" xfId="6477" xr:uid="{00000000-0005-0000-0000-00004C190000}"/>
    <cellStyle name="Moneda 6" xfId="6478" xr:uid="{00000000-0005-0000-0000-00004D190000}"/>
    <cellStyle name="Moneda 6 10" xfId="6479" xr:uid="{00000000-0005-0000-0000-00004E190000}"/>
    <cellStyle name="Moneda 6 10 2" xfId="6480" xr:uid="{00000000-0005-0000-0000-00004F190000}"/>
    <cellStyle name="Moneda 6 10 2 2" xfId="6481" xr:uid="{00000000-0005-0000-0000-000050190000}"/>
    <cellStyle name="Moneda 6 10 3" xfId="6482" xr:uid="{00000000-0005-0000-0000-000051190000}"/>
    <cellStyle name="Moneda 6 10 4" xfId="6483" xr:uid="{00000000-0005-0000-0000-000052190000}"/>
    <cellStyle name="Moneda 6 11" xfId="6484" xr:uid="{00000000-0005-0000-0000-000053190000}"/>
    <cellStyle name="Moneda 6 11 2" xfId="6485" xr:uid="{00000000-0005-0000-0000-000054190000}"/>
    <cellStyle name="Moneda 6 11 2 2" xfId="6486" xr:uid="{00000000-0005-0000-0000-000055190000}"/>
    <cellStyle name="Moneda 6 11 3" xfId="6487" xr:uid="{00000000-0005-0000-0000-000056190000}"/>
    <cellStyle name="Moneda 6 11 4" xfId="6488" xr:uid="{00000000-0005-0000-0000-000057190000}"/>
    <cellStyle name="Moneda 6 12" xfId="6489" xr:uid="{00000000-0005-0000-0000-000058190000}"/>
    <cellStyle name="Moneda 6 12 2" xfId="6490" xr:uid="{00000000-0005-0000-0000-000059190000}"/>
    <cellStyle name="Moneda 6 12 2 2" xfId="6491" xr:uid="{00000000-0005-0000-0000-00005A190000}"/>
    <cellStyle name="Moneda 6 12 3" xfId="6492" xr:uid="{00000000-0005-0000-0000-00005B190000}"/>
    <cellStyle name="Moneda 6 12 4" xfId="6493" xr:uid="{00000000-0005-0000-0000-00005C190000}"/>
    <cellStyle name="Moneda 6 13" xfId="6494" xr:uid="{00000000-0005-0000-0000-00005D190000}"/>
    <cellStyle name="Moneda 6 13 2" xfId="6495" xr:uid="{00000000-0005-0000-0000-00005E190000}"/>
    <cellStyle name="Moneda 6 14" xfId="6496" xr:uid="{00000000-0005-0000-0000-00005F190000}"/>
    <cellStyle name="Moneda 6 15" xfId="6497" xr:uid="{00000000-0005-0000-0000-000060190000}"/>
    <cellStyle name="Moneda 6 16" xfId="6498" xr:uid="{00000000-0005-0000-0000-000061190000}"/>
    <cellStyle name="Moneda 6 2" xfId="6499" xr:uid="{00000000-0005-0000-0000-000062190000}"/>
    <cellStyle name="Moneda 6 2 2" xfId="6500" xr:uid="{00000000-0005-0000-0000-000063190000}"/>
    <cellStyle name="Moneda 6 2 2 2" xfId="6501" xr:uid="{00000000-0005-0000-0000-000064190000}"/>
    <cellStyle name="Moneda 6 2 2 2 2" xfId="6502" xr:uid="{00000000-0005-0000-0000-000065190000}"/>
    <cellStyle name="Moneda 6 2 2 3" xfId="6503" xr:uid="{00000000-0005-0000-0000-000066190000}"/>
    <cellStyle name="Moneda 6 2 2 4" xfId="6504" xr:uid="{00000000-0005-0000-0000-000067190000}"/>
    <cellStyle name="Moneda 6 2 3" xfId="6505" xr:uid="{00000000-0005-0000-0000-000068190000}"/>
    <cellStyle name="Moneda 6 2 3 2" xfId="6506" xr:uid="{00000000-0005-0000-0000-000069190000}"/>
    <cellStyle name="Moneda 6 2 4" xfId="6507" xr:uid="{00000000-0005-0000-0000-00006A190000}"/>
    <cellStyle name="Moneda 6 2 5" xfId="6508" xr:uid="{00000000-0005-0000-0000-00006B190000}"/>
    <cellStyle name="Moneda 6 3" xfId="6509" xr:uid="{00000000-0005-0000-0000-00006C190000}"/>
    <cellStyle name="Moneda 6 3 2" xfId="6510" xr:uid="{00000000-0005-0000-0000-00006D190000}"/>
    <cellStyle name="Moneda 6 3 2 2" xfId="6511" xr:uid="{00000000-0005-0000-0000-00006E190000}"/>
    <cellStyle name="Moneda 6 3 3" xfId="6512" xr:uid="{00000000-0005-0000-0000-00006F190000}"/>
    <cellStyle name="Moneda 6 3 4" xfId="6513" xr:uid="{00000000-0005-0000-0000-000070190000}"/>
    <cellStyle name="Moneda 6 4" xfId="6514" xr:uid="{00000000-0005-0000-0000-000071190000}"/>
    <cellStyle name="Moneda 6 4 2" xfId="6515" xr:uid="{00000000-0005-0000-0000-000072190000}"/>
    <cellStyle name="Moneda 6 4 2 2" xfId="6516" xr:uid="{00000000-0005-0000-0000-000073190000}"/>
    <cellStyle name="Moneda 6 4 3" xfId="6517" xr:uid="{00000000-0005-0000-0000-000074190000}"/>
    <cellStyle name="Moneda 6 4 4" xfId="6518" xr:uid="{00000000-0005-0000-0000-000075190000}"/>
    <cellStyle name="Moneda 6 5" xfId="6519" xr:uid="{00000000-0005-0000-0000-000076190000}"/>
    <cellStyle name="Moneda 6 5 2" xfId="6520" xr:uid="{00000000-0005-0000-0000-000077190000}"/>
    <cellStyle name="Moneda 6 5 2 2" xfId="6521" xr:uid="{00000000-0005-0000-0000-000078190000}"/>
    <cellStyle name="Moneda 6 5 3" xfId="6522" xr:uid="{00000000-0005-0000-0000-000079190000}"/>
    <cellStyle name="Moneda 6 5 4" xfId="6523" xr:uid="{00000000-0005-0000-0000-00007A190000}"/>
    <cellStyle name="Moneda 6 6" xfId="6524" xr:uid="{00000000-0005-0000-0000-00007B190000}"/>
    <cellStyle name="Moneda 6 6 2" xfId="6525" xr:uid="{00000000-0005-0000-0000-00007C190000}"/>
    <cellStyle name="Moneda 6 6 2 2" xfId="6526" xr:uid="{00000000-0005-0000-0000-00007D190000}"/>
    <cellStyle name="Moneda 6 6 3" xfId="6527" xr:uid="{00000000-0005-0000-0000-00007E190000}"/>
    <cellStyle name="Moneda 6 6 4" xfId="6528" xr:uid="{00000000-0005-0000-0000-00007F190000}"/>
    <cellStyle name="Moneda 6 7" xfId="6529" xr:uid="{00000000-0005-0000-0000-000080190000}"/>
    <cellStyle name="Moneda 6 7 2" xfId="6530" xr:uid="{00000000-0005-0000-0000-000081190000}"/>
    <cellStyle name="Moneda 6 7 2 2" xfId="6531" xr:uid="{00000000-0005-0000-0000-000082190000}"/>
    <cellStyle name="Moneda 6 7 3" xfId="6532" xr:uid="{00000000-0005-0000-0000-000083190000}"/>
    <cellStyle name="Moneda 6 7 4" xfId="6533" xr:uid="{00000000-0005-0000-0000-000084190000}"/>
    <cellStyle name="Moneda 6 8" xfId="6534" xr:uid="{00000000-0005-0000-0000-000085190000}"/>
    <cellStyle name="Moneda 6 8 2" xfId="6535" xr:uid="{00000000-0005-0000-0000-000086190000}"/>
    <cellStyle name="Moneda 6 8 2 2" xfId="6536" xr:uid="{00000000-0005-0000-0000-000087190000}"/>
    <cellStyle name="Moneda 6 8 3" xfId="6537" xr:uid="{00000000-0005-0000-0000-000088190000}"/>
    <cellStyle name="Moneda 6 8 4" xfId="6538" xr:uid="{00000000-0005-0000-0000-000089190000}"/>
    <cellStyle name="Moneda 6 9" xfId="6539" xr:uid="{00000000-0005-0000-0000-00008A190000}"/>
    <cellStyle name="Moneda 6 9 2" xfId="6540" xr:uid="{00000000-0005-0000-0000-00008B190000}"/>
    <cellStyle name="Moneda 6 9 2 2" xfId="6541" xr:uid="{00000000-0005-0000-0000-00008C190000}"/>
    <cellStyle name="Moneda 6 9 3" xfId="6542" xr:uid="{00000000-0005-0000-0000-00008D190000}"/>
    <cellStyle name="Moneda 6 9 4" xfId="6543" xr:uid="{00000000-0005-0000-0000-00008E190000}"/>
    <cellStyle name="Moneda 7" xfId="6544" xr:uid="{00000000-0005-0000-0000-00008F190000}"/>
    <cellStyle name="Moneda 7 2" xfId="6545" xr:uid="{00000000-0005-0000-0000-000090190000}"/>
    <cellStyle name="Moneda 7 2 2" xfId="6546" xr:uid="{00000000-0005-0000-0000-000091190000}"/>
    <cellStyle name="Moneda 7 2 2 2" xfId="6547" xr:uid="{00000000-0005-0000-0000-000092190000}"/>
    <cellStyle name="Moneda 7 2 3" xfId="6548" xr:uid="{00000000-0005-0000-0000-000093190000}"/>
    <cellStyle name="Moneda 7 2 4" xfId="6549" xr:uid="{00000000-0005-0000-0000-000094190000}"/>
    <cellStyle name="Moneda 7 3" xfId="6550" xr:uid="{00000000-0005-0000-0000-000095190000}"/>
    <cellStyle name="Moneda 7 3 2" xfId="6551" xr:uid="{00000000-0005-0000-0000-000096190000}"/>
    <cellStyle name="Moneda 7 4" xfId="6552" xr:uid="{00000000-0005-0000-0000-000097190000}"/>
    <cellStyle name="Moneda 7 5" xfId="6553" xr:uid="{00000000-0005-0000-0000-000098190000}"/>
    <cellStyle name="Moneda 7 6" xfId="6554" xr:uid="{00000000-0005-0000-0000-000099190000}"/>
    <cellStyle name="Moneda 8" xfId="6555" xr:uid="{00000000-0005-0000-0000-00009A190000}"/>
    <cellStyle name="Moneda 8 2" xfId="6556" xr:uid="{00000000-0005-0000-0000-00009B190000}"/>
    <cellStyle name="Moneda 8 2 2" xfId="6557" xr:uid="{00000000-0005-0000-0000-00009C190000}"/>
    <cellStyle name="Moneda 8 2 2 2" xfId="6558" xr:uid="{00000000-0005-0000-0000-00009D190000}"/>
    <cellStyle name="Moneda 8 2 3" xfId="6559" xr:uid="{00000000-0005-0000-0000-00009E190000}"/>
    <cellStyle name="Moneda 8 2 4" xfId="6560" xr:uid="{00000000-0005-0000-0000-00009F190000}"/>
    <cellStyle name="Moneda 8 3" xfId="6561" xr:uid="{00000000-0005-0000-0000-0000A0190000}"/>
    <cellStyle name="Moneda 8 3 2" xfId="6562" xr:uid="{00000000-0005-0000-0000-0000A1190000}"/>
    <cellStyle name="Moneda 8 4" xfId="6563" xr:uid="{00000000-0005-0000-0000-0000A2190000}"/>
    <cellStyle name="Moneda 8 5" xfId="6564" xr:uid="{00000000-0005-0000-0000-0000A3190000}"/>
    <cellStyle name="Moneda 8 6" xfId="6565" xr:uid="{00000000-0005-0000-0000-0000A4190000}"/>
    <cellStyle name="Moneda 9" xfId="6566" xr:uid="{00000000-0005-0000-0000-0000A5190000}"/>
    <cellStyle name="Moneda 9 2" xfId="6567" xr:uid="{00000000-0005-0000-0000-0000A6190000}"/>
    <cellStyle name="Moneda 9 2 2" xfId="6568" xr:uid="{00000000-0005-0000-0000-0000A7190000}"/>
    <cellStyle name="Moneda 9 2 2 2" xfId="6569" xr:uid="{00000000-0005-0000-0000-0000A8190000}"/>
    <cellStyle name="Moneda 9 2 3" xfId="6570" xr:uid="{00000000-0005-0000-0000-0000A9190000}"/>
    <cellStyle name="Moneda 9 2 4" xfId="6571" xr:uid="{00000000-0005-0000-0000-0000AA190000}"/>
    <cellStyle name="Moneda 9 3" xfId="6572" xr:uid="{00000000-0005-0000-0000-0000AB190000}"/>
    <cellStyle name="Moneda 9 3 2" xfId="6573" xr:uid="{00000000-0005-0000-0000-0000AC190000}"/>
    <cellStyle name="Moneda 9 4" xfId="6574" xr:uid="{00000000-0005-0000-0000-0000AD190000}"/>
    <cellStyle name="Moneda 9 5" xfId="6575" xr:uid="{00000000-0005-0000-0000-0000AE190000}"/>
    <cellStyle name="Moneda 9 6" xfId="6576" xr:uid="{00000000-0005-0000-0000-0000AF190000}"/>
    <cellStyle name="Neutral 2" xfId="6577" xr:uid="{00000000-0005-0000-0000-0000B0190000}"/>
    <cellStyle name="Neutral 2 2" xfId="6578" xr:uid="{00000000-0005-0000-0000-0000B1190000}"/>
    <cellStyle name="Neutral 3" xfId="6579" xr:uid="{00000000-0005-0000-0000-0000B2190000}"/>
    <cellStyle name="Neutral 3 2" xfId="6580" xr:uid="{00000000-0005-0000-0000-0000B3190000}"/>
    <cellStyle name="Normal" xfId="0" builtinId="0"/>
    <cellStyle name="Normal 10" xfId="6581" xr:uid="{00000000-0005-0000-0000-0000B5190000}"/>
    <cellStyle name="Normal 10 2" xfId="6582" xr:uid="{00000000-0005-0000-0000-0000B6190000}"/>
    <cellStyle name="Normal 11" xfId="6583" xr:uid="{00000000-0005-0000-0000-0000B7190000}"/>
    <cellStyle name="Normal 11 2" xfId="6584" xr:uid="{00000000-0005-0000-0000-0000B8190000}"/>
    <cellStyle name="Normal 11 2 2" xfId="6585" xr:uid="{00000000-0005-0000-0000-0000B9190000}"/>
    <cellStyle name="Normal 11 3" xfId="6586" xr:uid="{00000000-0005-0000-0000-0000BA190000}"/>
    <cellStyle name="Normal 11_Hoja1" xfId="6587" xr:uid="{00000000-0005-0000-0000-0000BB190000}"/>
    <cellStyle name="Normal 12" xfId="6588" xr:uid="{00000000-0005-0000-0000-0000BC190000}"/>
    <cellStyle name="Normal 12 10" xfId="6589" xr:uid="{00000000-0005-0000-0000-0000BD190000}"/>
    <cellStyle name="Normal 12 10 2" xfId="6590" xr:uid="{00000000-0005-0000-0000-0000BE190000}"/>
    <cellStyle name="Normal 12 11" xfId="6591" xr:uid="{00000000-0005-0000-0000-0000BF190000}"/>
    <cellStyle name="Normal 12 11 2" xfId="6592" xr:uid="{00000000-0005-0000-0000-0000C0190000}"/>
    <cellStyle name="Normal 12 12" xfId="6593" xr:uid="{00000000-0005-0000-0000-0000C1190000}"/>
    <cellStyle name="Normal 12 12 2" xfId="6594" xr:uid="{00000000-0005-0000-0000-0000C2190000}"/>
    <cellStyle name="Normal 12 13" xfId="6595" xr:uid="{00000000-0005-0000-0000-0000C3190000}"/>
    <cellStyle name="Normal 12 14" xfId="6596" xr:uid="{00000000-0005-0000-0000-0000C4190000}"/>
    <cellStyle name="Normal 12 15" xfId="6597" xr:uid="{00000000-0005-0000-0000-0000C5190000}"/>
    <cellStyle name="Normal 12 2" xfId="6598" xr:uid="{00000000-0005-0000-0000-0000C6190000}"/>
    <cellStyle name="Normal 12 2 2" xfId="6599" xr:uid="{00000000-0005-0000-0000-0000C7190000}"/>
    <cellStyle name="Normal 12 3" xfId="6600" xr:uid="{00000000-0005-0000-0000-0000C8190000}"/>
    <cellStyle name="Normal 12 3 2" xfId="6601" xr:uid="{00000000-0005-0000-0000-0000C9190000}"/>
    <cellStyle name="Normal 12 4" xfId="6602" xr:uid="{00000000-0005-0000-0000-0000CA190000}"/>
    <cellStyle name="Normal 12 4 2" xfId="6603" xr:uid="{00000000-0005-0000-0000-0000CB190000}"/>
    <cellStyle name="Normal 12 5" xfId="6604" xr:uid="{00000000-0005-0000-0000-0000CC190000}"/>
    <cellStyle name="Normal 12 5 2" xfId="6605" xr:uid="{00000000-0005-0000-0000-0000CD190000}"/>
    <cellStyle name="Normal 12 6" xfId="6606" xr:uid="{00000000-0005-0000-0000-0000CE190000}"/>
    <cellStyle name="Normal 12 6 2" xfId="6607" xr:uid="{00000000-0005-0000-0000-0000CF190000}"/>
    <cellStyle name="Normal 12 7" xfId="6608" xr:uid="{00000000-0005-0000-0000-0000D0190000}"/>
    <cellStyle name="Normal 12 7 2" xfId="6609" xr:uid="{00000000-0005-0000-0000-0000D1190000}"/>
    <cellStyle name="Normal 12 8" xfId="6610" xr:uid="{00000000-0005-0000-0000-0000D2190000}"/>
    <cellStyle name="Normal 12 8 2" xfId="6611" xr:uid="{00000000-0005-0000-0000-0000D3190000}"/>
    <cellStyle name="Normal 12 9" xfId="6612" xr:uid="{00000000-0005-0000-0000-0000D4190000}"/>
    <cellStyle name="Normal 12 9 2" xfId="6613" xr:uid="{00000000-0005-0000-0000-0000D5190000}"/>
    <cellStyle name="Normal 13" xfId="6614" xr:uid="{00000000-0005-0000-0000-0000D6190000}"/>
    <cellStyle name="Normal 13 2" xfId="6615" xr:uid="{00000000-0005-0000-0000-0000D7190000}"/>
    <cellStyle name="Normal 14" xfId="6616" xr:uid="{00000000-0005-0000-0000-0000D8190000}"/>
    <cellStyle name="Normal 14 2" xfId="6617" xr:uid="{00000000-0005-0000-0000-0000D9190000}"/>
    <cellStyle name="Normal 15" xfId="6618" xr:uid="{00000000-0005-0000-0000-0000DA190000}"/>
    <cellStyle name="Normal 16" xfId="6619" xr:uid="{00000000-0005-0000-0000-0000DB190000}"/>
    <cellStyle name="Normal 17" xfId="6620" xr:uid="{00000000-0005-0000-0000-0000DC190000}"/>
    <cellStyle name="Normal 17 2" xfId="6621" xr:uid="{00000000-0005-0000-0000-0000DD190000}"/>
    <cellStyle name="Normal 18" xfId="6622" xr:uid="{00000000-0005-0000-0000-0000DE190000}"/>
    <cellStyle name="Normal 19" xfId="6623" xr:uid="{00000000-0005-0000-0000-0000DF190000}"/>
    <cellStyle name="Normal 2" xfId="6624" xr:uid="{00000000-0005-0000-0000-0000E0190000}"/>
    <cellStyle name="Normal 2 10" xfId="6625" xr:uid="{00000000-0005-0000-0000-0000E1190000}"/>
    <cellStyle name="Normal 2 10 10" xfId="6626" xr:uid="{00000000-0005-0000-0000-0000E2190000}"/>
    <cellStyle name="Normal 2 10 11" xfId="6627" xr:uid="{00000000-0005-0000-0000-0000E3190000}"/>
    <cellStyle name="Normal 2 10 12" xfId="6628" xr:uid="{00000000-0005-0000-0000-0000E4190000}"/>
    <cellStyle name="Normal 2 10 13" xfId="6629" xr:uid="{00000000-0005-0000-0000-0000E5190000}"/>
    <cellStyle name="Normal 2 10 14" xfId="6630" xr:uid="{00000000-0005-0000-0000-0000E6190000}"/>
    <cellStyle name="Normal 2 10 15" xfId="6631" xr:uid="{00000000-0005-0000-0000-0000E7190000}"/>
    <cellStyle name="Normal 2 10 16" xfId="6632" xr:uid="{00000000-0005-0000-0000-0000E8190000}"/>
    <cellStyle name="Normal 2 10 17" xfId="6633" xr:uid="{00000000-0005-0000-0000-0000E9190000}"/>
    <cellStyle name="Normal 2 10 18" xfId="6634" xr:uid="{00000000-0005-0000-0000-0000EA190000}"/>
    <cellStyle name="Normal 2 10 19" xfId="6635" xr:uid="{00000000-0005-0000-0000-0000EB190000}"/>
    <cellStyle name="Normal 2 10 2" xfId="6636" xr:uid="{00000000-0005-0000-0000-0000EC190000}"/>
    <cellStyle name="Normal 2 10 20" xfId="6637" xr:uid="{00000000-0005-0000-0000-0000ED190000}"/>
    <cellStyle name="Normal 2 10 21" xfId="6638" xr:uid="{00000000-0005-0000-0000-0000EE190000}"/>
    <cellStyle name="Normal 2 10 22" xfId="6639" xr:uid="{00000000-0005-0000-0000-0000EF190000}"/>
    <cellStyle name="Normal 2 10 23" xfId="6640" xr:uid="{00000000-0005-0000-0000-0000F0190000}"/>
    <cellStyle name="Normal 2 10 24" xfId="6641" xr:uid="{00000000-0005-0000-0000-0000F1190000}"/>
    <cellStyle name="Normal 2 10 25" xfId="6642" xr:uid="{00000000-0005-0000-0000-0000F2190000}"/>
    <cellStyle name="Normal 2 10 26" xfId="6643" xr:uid="{00000000-0005-0000-0000-0000F3190000}"/>
    <cellStyle name="Normal 2 10 27" xfId="6644" xr:uid="{00000000-0005-0000-0000-0000F4190000}"/>
    <cellStyle name="Normal 2 10 3" xfId="6645" xr:uid="{00000000-0005-0000-0000-0000F5190000}"/>
    <cellStyle name="Normal 2 10 4" xfId="6646" xr:uid="{00000000-0005-0000-0000-0000F6190000}"/>
    <cellStyle name="Normal 2 10 5" xfId="6647" xr:uid="{00000000-0005-0000-0000-0000F7190000}"/>
    <cellStyle name="Normal 2 10 6" xfId="6648" xr:uid="{00000000-0005-0000-0000-0000F8190000}"/>
    <cellStyle name="Normal 2 10 7" xfId="6649" xr:uid="{00000000-0005-0000-0000-0000F9190000}"/>
    <cellStyle name="Normal 2 10 8" xfId="6650" xr:uid="{00000000-0005-0000-0000-0000FA190000}"/>
    <cellStyle name="Normal 2 10 9" xfId="6651" xr:uid="{00000000-0005-0000-0000-0000FB190000}"/>
    <cellStyle name="Normal 2 11" xfId="6652" xr:uid="{00000000-0005-0000-0000-0000FC190000}"/>
    <cellStyle name="Normal 2 11 2" xfId="6653" xr:uid="{00000000-0005-0000-0000-0000FD190000}"/>
    <cellStyle name="Normal 2 11 2 2" xfId="6654" xr:uid="{00000000-0005-0000-0000-0000FE190000}"/>
    <cellStyle name="Normal 2 11 3" xfId="6655" xr:uid="{00000000-0005-0000-0000-0000FF190000}"/>
    <cellStyle name="Normal 2 11 4" xfId="6656" xr:uid="{00000000-0005-0000-0000-0000001A0000}"/>
    <cellStyle name="Normal 2 12" xfId="6657" xr:uid="{00000000-0005-0000-0000-0000011A0000}"/>
    <cellStyle name="Normal 2 12 2" xfId="6658" xr:uid="{00000000-0005-0000-0000-0000021A0000}"/>
    <cellStyle name="Normal 2 12 2 2" xfId="6659" xr:uid="{00000000-0005-0000-0000-0000031A0000}"/>
    <cellStyle name="Normal 2 12 3" xfId="6660" xr:uid="{00000000-0005-0000-0000-0000041A0000}"/>
    <cellStyle name="Normal 2 12 4" xfId="6661" xr:uid="{00000000-0005-0000-0000-0000051A0000}"/>
    <cellStyle name="Normal 2 13" xfId="6662" xr:uid="{00000000-0005-0000-0000-0000061A0000}"/>
    <cellStyle name="Normal 2 13 2" xfId="6663" xr:uid="{00000000-0005-0000-0000-0000071A0000}"/>
    <cellStyle name="Normal 2 13 2 2" xfId="6664" xr:uid="{00000000-0005-0000-0000-0000081A0000}"/>
    <cellStyle name="Normal 2 13 3" xfId="6665" xr:uid="{00000000-0005-0000-0000-0000091A0000}"/>
    <cellStyle name="Normal 2 13 4" xfId="6666" xr:uid="{00000000-0005-0000-0000-00000A1A0000}"/>
    <cellStyle name="Normal 2 14" xfId="6667" xr:uid="{00000000-0005-0000-0000-00000B1A0000}"/>
    <cellStyle name="Normal 2 14 2" xfId="6668" xr:uid="{00000000-0005-0000-0000-00000C1A0000}"/>
    <cellStyle name="Normal 2 14 2 2" xfId="6669" xr:uid="{00000000-0005-0000-0000-00000D1A0000}"/>
    <cellStyle name="Normal 2 14 3" xfId="6670" xr:uid="{00000000-0005-0000-0000-00000E1A0000}"/>
    <cellStyle name="Normal 2 14 4" xfId="6671" xr:uid="{00000000-0005-0000-0000-00000F1A0000}"/>
    <cellStyle name="Normal 2 15" xfId="6672" xr:uid="{00000000-0005-0000-0000-0000101A0000}"/>
    <cellStyle name="Normal 2 15 2" xfId="6673" xr:uid="{00000000-0005-0000-0000-0000111A0000}"/>
    <cellStyle name="Normal 2 15 2 2" xfId="6674" xr:uid="{00000000-0005-0000-0000-0000121A0000}"/>
    <cellStyle name="Normal 2 15 3" xfId="6675" xr:uid="{00000000-0005-0000-0000-0000131A0000}"/>
    <cellStyle name="Normal 2 15 4" xfId="6676" xr:uid="{00000000-0005-0000-0000-0000141A0000}"/>
    <cellStyle name="Normal 2 16" xfId="6677" xr:uid="{00000000-0005-0000-0000-0000151A0000}"/>
    <cellStyle name="Normal 2 16 2" xfId="6678" xr:uid="{00000000-0005-0000-0000-0000161A0000}"/>
    <cellStyle name="Normal 2 16 2 2" xfId="6679" xr:uid="{00000000-0005-0000-0000-0000171A0000}"/>
    <cellStyle name="Normal 2 16 3" xfId="6680" xr:uid="{00000000-0005-0000-0000-0000181A0000}"/>
    <cellStyle name="Normal 2 16 4" xfId="6681" xr:uid="{00000000-0005-0000-0000-0000191A0000}"/>
    <cellStyle name="Normal 2 17" xfId="6682" xr:uid="{00000000-0005-0000-0000-00001A1A0000}"/>
    <cellStyle name="Normal 2 17 2" xfId="6683" xr:uid="{00000000-0005-0000-0000-00001B1A0000}"/>
    <cellStyle name="Normal 2 17 2 2" xfId="6684" xr:uid="{00000000-0005-0000-0000-00001C1A0000}"/>
    <cellStyle name="Normal 2 17 3" xfId="6685" xr:uid="{00000000-0005-0000-0000-00001D1A0000}"/>
    <cellStyle name="Normal 2 17 4" xfId="6686" xr:uid="{00000000-0005-0000-0000-00001E1A0000}"/>
    <cellStyle name="Normal 2 18" xfId="6687" xr:uid="{00000000-0005-0000-0000-00001F1A0000}"/>
    <cellStyle name="Normal 2 18 2" xfId="6688" xr:uid="{00000000-0005-0000-0000-0000201A0000}"/>
    <cellStyle name="Normal 2 18 2 2" xfId="6689" xr:uid="{00000000-0005-0000-0000-0000211A0000}"/>
    <cellStyle name="Normal 2 18 3" xfId="6690" xr:uid="{00000000-0005-0000-0000-0000221A0000}"/>
    <cellStyle name="Normal 2 18 4" xfId="6691" xr:uid="{00000000-0005-0000-0000-0000231A0000}"/>
    <cellStyle name="Normal 2 19" xfId="6692" xr:uid="{00000000-0005-0000-0000-0000241A0000}"/>
    <cellStyle name="Normal 2 19 2" xfId="6693" xr:uid="{00000000-0005-0000-0000-0000251A0000}"/>
    <cellStyle name="Normal 2 19 2 2" xfId="6694" xr:uid="{00000000-0005-0000-0000-0000261A0000}"/>
    <cellStyle name="Normal 2 19 3" xfId="6695" xr:uid="{00000000-0005-0000-0000-0000271A0000}"/>
    <cellStyle name="Normal 2 19 4" xfId="6696" xr:uid="{00000000-0005-0000-0000-0000281A0000}"/>
    <cellStyle name="Normal 2 2" xfId="6697" xr:uid="{00000000-0005-0000-0000-0000291A0000}"/>
    <cellStyle name="Normal 2 2 10" xfId="6698" xr:uid="{00000000-0005-0000-0000-00002A1A0000}"/>
    <cellStyle name="Normal 2 2 10 2" xfId="6699" xr:uid="{00000000-0005-0000-0000-00002B1A0000}"/>
    <cellStyle name="Normal 2 2 11" xfId="6700" xr:uid="{00000000-0005-0000-0000-00002C1A0000}"/>
    <cellStyle name="Normal 2 2 11 2" xfId="6701" xr:uid="{00000000-0005-0000-0000-00002D1A0000}"/>
    <cellStyle name="Normal 2 2 12" xfId="6702" xr:uid="{00000000-0005-0000-0000-00002E1A0000}"/>
    <cellStyle name="Normal 2 2 12 2" xfId="6703" xr:uid="{00000000-0005-0000-0000-00002F1A0000}"/>
    <cellStyle name="Normal 2 2 13" xfId="6704" xr:uid="{00000000-0005-0000-0000-0000301A0000}"/>
    <cellStyle name="Normal 2 2 14" xfId="6705" xr:uid="{00000000-0005-0000-0000-0000311A0000}"/>
    <cellStyle name="Normal 2 2 15" xfId="6706" xr:uid="{00000000-0005-0000-0000-0000321A0000}"/>
    <cellStyle name="Normal 2 2 16" xfId="6707" xr:uid="{00000000-0005-0000-0000-0000331A0000}"/>
    <cellStyle name="Normal 2 2 17" xfId="6708" xr:uid="{00000000-0005-0000-0000-0000341A0000}"/>
    <cellStyle name="Normal 2 2 18" xfId="6709" xr:uid="{00000000-0005-0000-0000-0000351A0000}"/>
    <cellStyle name="Normal 2 2 19" xfId="6710" xr:uid="{00000000-0005-0000-0000-0000361A0000}"/>
    <cellStyle name="Normal 2 2 2" xfId="6711" xr:uid="{00000000-0005-0000-0000-0000371A0000}"/>
    <cellStyle name="Normal 2 2 2 2" xfId="6712" xr:uid="{00000000-0005-0000-0000-0000381A0000}"/>
    <cellStyle name="Normal 2 2 2 3" xfId="6713" xr:uid="{00000000-0005-0000-0000-0000391A0000}"/>
    <cellStyle name="Normal 2 2 20" xfId="6714" xr:uid="{00000000-0005-0000-0000-00003A1A0000}"/>
    <cellStyle name="Normal 2 2 21" xfId="6715" xr:uid="{00000000-0005-0000-0000-00003B1A0000}"/>
    <cellStyle name="Normal 2 2 22" xfId="6716" xr:uid="{00000000-0005-0000-0000-00003C1A0000}"/>
    <cellStyle name="Normal 2 2 23" xfId="6717" xr:uid="{00000000-0005-0000-0000-00003D1A0000}"/>
    <cellStyle name="Normal 2 2 24" xfId="6718" xr:uid="{00000000-0005-0000-0000-00003E1A0000}"/>
    <cellStyle name="Normal 2 2 25" xfId="6719" xr:uid="{00000000-0005-0000-0000-00003F1A0000}"/>
    <cellStyle name="Normal 2 2 26" xfId="6720" xr:uid="{00000000-0005-0000-0000-0000401A0000}"/>
    <cellStyle name="Normal 2 2 27" xfId="6721" xr:uid="{00000000-0005-0000-0000-0000411A0000}"/>
    <cellStyle name="Normal 2 2 28" xfId="6722" xr:uid="{00000000-0005-0000-0000-0000421A0000}"/>
    <cellStyle name="Normal 2 2 29" xfId="6723" xr:uid="{00000000-0005-0000-0000-0000431A0000}"/>
    <cellStyle name="Normal 2 2 3" xfId="6724" xr:uid="{00000000-0005-0000-0000-0000441A0000}"/>
    <cellStyle name="Normal 2 2 3 2" xfId="6725" xr:uid="{00000000-0005-0000-0000-0000451A0000}"/>
    <cellStyle name="Normal 2 2 30" xfId="6726" xr:uid="{00000000-0005-0000-0000-0000461A0000}"/>
    <cellStyle name="Normal 2 2 31" xfId="6727" xr:uid="{00000000-0005-0000-0000-0000471A0000}"/>
    <cellStyle name="Normal 2 2 32" xfId="6728" xr:uid="{00000000-0005-0000-0000-0000481A0000}"/>
    <cellStyle name="Normal 2 2 33" xfId="6729" xr:uid="{00000000-0005-0000-0000-0000491A0000}"/>
    <cellStyle name="Normal 2 2 34" xfId="6730" xr:uid="{00000000-0005-0000-0000-00004A1A0000}"/>
    <cellStyle name="Normal 2 2 35" xfId="6731" xr:uid="{00000000-0005-0000-0000-00004B1A0000}"/>
    <cellStyle name="Normal 2 2 36" xfId="6732" xr:uid="{00000000-0005-0000-0000-00004C1A0000}"/>
    <cellStyle name="Normal 2 2 37" xfId="6733" xr:uid="{00000000-0005-0000-0000-00004D1A0000}"/>
    <cellStyle name="Normal 2 2 38" xfId="6734" xr:uid="{00000000-0005-0000-0000-00004E1A0000}"/>
    <cellStyle name="Normal 2 2 39" xfId="6735" xr:uid="{00000000-0005-0000-0000-00004F1A0000}"/>
    <cellStyle name="Normal 2 2 4" xfId="6736" xr:uid="{00000000-0005-0000-0000-0000501A0000}"/>
    <cellStyle name="Normal 2 2 4 2" xfId="6737" xr:uid="{00000000-0005-0000-0000-0000511A0000}"/>
    <cellStyle name="Normal 2 2 5" xfId="6738" xr:uid="{00000000-0005-0000-0000-0000521A0000}"/>
    <cellStyle name="Normal 2 2 5 2" xfId="6739" xr:uid="{00000000-0005-0000-0000-0000531A0000}"/>
    <cellStyle name="Normal 2 2 6" xfId="6740" xr:uid="{00000000-0005-0000-0000-0000541A0000}"/>
    <cellStyle name="Normal 2 2 6 2" xfId="6741" xr:uid="{00000000-0005-0000-0000-0000551A0000}"/>
    <cellStyle name="Normal 2 2 7" xfId="6742" xr:uid="{00000000-0005-0000-0000-0000561A0000}"/>
    <cellStyle name="Normal 2 2 7 2" xfId="6743" xr:uid="{00000000-0005-0000-0000-0000571A0000}"/>
    <cellStyle name="Normal 2 2 8" xfId="6744" xr:uid="{00000000-0005-0000-0000-0000581A0000}"/>
    <cellStyle name="Normal 2 2 8 2" xfId="6745" xr:uid="{00000000-0005-0000-0000-0000591A0000}"/>
    <cellStyle name="Normal 2 2 9" xfId="6746" xr:uid="{00000000-0005-0000-0000-00005A1A0000}"/>
    <cellStyle name="Normal 2 2 9 2" xfId="6747" xr:uid="{00000000-0005-0000-0000-00005B1A0000}"/>
    <cellStyle name="Normal 2 2_29-030-GESTION RIESGO" xfId="6748" xr:uid="{00000000-0005-0000-0000-00005C1A0000}"/>
    <cellStyle name="Normal 2 20" xfId="6749" xr:uid="{00000000-0005-0000-0000-00005D1A0000}"/>
    <cellStyle name="Normal 2 20 2" xfId="6750" xr:uid="{00000000-0005-0000-0000-00005E1A0000}"/>
    <cellStyle name="Normal 2 20 2 2" xfId="6751" xr:uid="{00000000-0005-0000-0000-00005F1A0000}"/>
    <cellStyle name="Normal 2 20 3" xfId="6752" xr:uid="{00000000-0005-0000-0000-0000601A0000}"/>
    <cellStyle name="Normal 2 20 4" xfId="6753" xr:uid="{00000000-0005-0000-0000-0000611A0000}"/>
    <cellStyle name="Normal 2 21" xfId="6754" xr:uid="{00000000-0005-0000-0000-0000621A0000}"/>
    <cellStyle name="Normal 2 21 2" xfId="6755" xr:uid="{00000000-0005-0000-0000-0000631A0000}"/>
    <cellStyle name="Normal 2 22" xfId="6756" xr:uid="{00000000-0005-0000-0000-0000641A0000}"/>
    <cellStyle name="Normal 2 23" xfId="6757" xr:uid="{00000000-0005-0000-0000-0000651A0000}"/>
    <cellStyle name="Normal 2 24" xfId="6758" xr:uid="{00000000-0005-0000-0000-0000661A0000}"/>
    <cellStyle name="Normal 2 25" xfId="6759" xr:uid="{00000000-0005-0000-0000-0000671A0000}"/>
    <cellStyle name="Normal 2 26" xfId="6760" xr:uid="{00000000-0005-0000-0000-0000681A0000}"/>
    <cellStyle name="Normal 2 27" xfId="6761" xr:uid="{00000000-0005-0000-0000-0000691A0000}"/>
    <cellStyle name="Normal 2 28" xfId="6762" xr:uid="{00000000-0005-0000-0000-00006A1A0000}"/>
    <cellStyle name="Normal 2 29" xfId="6763" xr:uid="{00000000-0005-0000-0000-00006B1A0000}"/>
    <cellStyle name="Normal 2 3" xfId="6764" xr:uid="{00000000-0005-0000-0000-00006C1A0000}"/>
    <cellStyle name="Normal 2 3 10" xfId="6765" xr:uid="{00000000-0005-0000-0000-00006D1A0000}"/>
    <cellStyle name="Normal 2 3 10 2" xfId="6766" xr:uid="{00000000-0005-0000-0000-00006E1A0000}"/>
    <cellStyle name="Normal 2 3 10 2 2" xfId="6767" xr:uid="{00000000-0005-0000-0000-00006F1A0000}"/>
    <cellStyle name="Normal 2 3 10 3" xfId="6768" xr:uid="{00000000-0005-0000-0000-0000701A0000}"/>
    <cellStyle name="Normal 2 3 10 4" xfId="6769" xr:uid="{00000000-0005-0000-0000-0000711A0000}"/>
    <cellStyle name="Normal 2 3 11" xfId="6770" xr:uid="{00000000-0005-0000-0000-0000721A0000}"/>
    <cellStyle name="Normal 2 3 11 2" xfId="6771" xr:uid="{00000000-0005-0000-0000-0000731A0000}"/>
    <cellStyle name="Normal 2 3 11 2 2" xfId="6772" xr:uid="{00000000-0005-0000-0000-0000741A0000}"/>
    <cellStyle name="Normal 2 3 11 3" xfId="6773" xr:uid="{00000000-0005-0000-0000-0000751A0000}"/>
    <cellStyle name="Normal 2 3 11 4" xfId="6774" xr:uid="{00000000-0005-0000-0000-0000761A0000}"/>
    <cellStyle name="Normal 2 3 12" xfId="6775" xr:uid="{00000000-0005-0000-0000-0000771A0000}"/>
    <cellStyle name="Normal 2 3 12 2" xfId="6776" xr:uid="{00000000-0005-0000-0000-0000781A0000}"/>
    <cellStyle name="Normal 2 3 12 2 2" xfId="6777" xr:uid="{00000000-0005-0000-0000-0000791A0000}"/>
    <cellStyle name="Normal 2 3 12 3" xfId="6778" xr:uid="{00000000-0005-0000-0000-00007A1A0000}"/>
    <cellStyle name="Normal 2 3 12 4" xfId="6779" xr:uid="{00000000-0005-0000-0000-00007B1A0000}"/>
    <cellStyle name="Normal 2 3 13" xfId="6780" xr:uid="{00000000-0005-0000-0000-00007C1A0000}"/>
    <cellStyle name="Normal 2 3 13 2" xfId="6781" xr:uid="{00000000-0005-0000-0000-00007D1A0000}"/>
    <cellStyle name="Normal 2 3 13 2 2" xfId="6782" xr:uid="{00000000-0005-0000-0000-00007E1A0000}"/>
    <cellStyle name="Normal 2 3 13 3" xfId="6783" xr:uid="{00000000-0005-0000-0000-00007F1A0000}"/>
    <cellStyle name="Normal 2 3 13 4" xfId="6784" xr:uid="{00000000-0005-0000-0000-0000801A0000}"/>
    <cellStyle name="Normal 2 3 14" xfId="6785" xr:uid="{00000000-0005-0000-0000-0000811A0000}"/>
    <cellStyle name="Normal 2 3 14 2" xfId="6786" xr:uid="{00000000-0005-0000-0000-0000821A0000}"/>
    <cellStyle name="Normal 2 3 15" xfId="6787" xr:uid="{00000000-0005-0000-0000-0000831A0000}"/>
    <cellStyle name="Normal 2 3 16" xfId="6788" xr:uid="{00000000-0005-0000-0000-0000841A0000}"/>
    <cellStyle name="Normal 2 3 17" xfId="6789" xr:uid="{00000000-0005-0000-0000-0000851A0000}"/>
    <cellStyle name="Normal 2 3 2" xfId="6790" xr:uid="{00000000-0005-0000-0000-0000861A0000}"/>
    <cellStyle name="Normal 2 3 2 2" xfId="6791" xr:uid="{00000000-0005-0000-0000-0000871A0000}"/>
    <cellStyle name="Normal 2 3 2 2 2" xfId="6792" xr:uid="{00000000-0005-0000-0000-0000881A0000}"/>
    <cellStyle name="Normal 2 3 2 2 2 2" xfId="6793" xr:uid="{00000000-0005-0000-0000-0000891A0000}"/>
    <cellStyle name="Normal 2 3 2 2 3" xfId="6794" xr:uid="{00000000-0005-0000-0000-00008A1A0000}"/>
    <cellStyle name="Normal 2 3 2 2 4" xfId="6795" xr:uid="{00000000-0005-0000-0000-00008B1A0000}"/>
    <cellStyle name="Normal 2 3 2 3" xfId="6796" xr:uid="{00000000-0005-0000-0000-00008C1A0000}"/>
    <cellStyle name="Normal 2 3 2 3 2" xfId="6797" xr:uid="{00000000-0005-0000-0000-00008D1A0000}"/>
    <cellStyle name="Normal 2 3 2 4" xfId="6798" xr:uid="{00000000-0005-0000-0000-00008E1A0000}"/>
    <cellStyle name="Normal 2 3 2 5" xfId="6799" xr:uid="{00000000-0005-0000-0000-00008F1A0000}"/>
    <cellStyle name="Normal 2 3 3" xfId="6800" xr:uid="{00000000-0005-0000-0000-0000901A0000}"/>
    <cellStyle name="Normal 2 3 3 2" xfId="6801" xr:uid="{00000000-0005-0000-0000-0000911A0000}"/>
    <cellStyle name="Normal 2 3 3 2 2" xfId="6802" xr:uid="{00000000-0005-0000-0000-0000921A0000}"/>
    <cellStyle name="Normal 2 3 3 2 2 2" xfId="6803" xr:uid="{00000000-0005-0000-0000-0000931A0000}"/>
    <cellStyle name="Normal 2 3 3 2 3" xfId="6804" xr:uid="{00000000-0005-0000-0000-0000941A0000}"/>
    <cellStyle name="Normal 2 3 3 2 4" xfId="6805" xr:uid="{00000000-0005-0000-0000-0000951A0000}"/>
    <cellStyle name="Normal 2 3 3 3" xfId="6806" xr:uid="{00000000-0005-0000-0000-0000961A0000}"/>
    <cellStyle name="Normal 2 3 3 3 2" xfId="6807" xr:uid="{00000000-0005-0000-0000-0000971A0000}"/>
    <cellStyle name="Normal 2 3 3 4" xfId="6808" xr:uid="{00000000-0005-0000-0000-0000981A0000}"/>
    <cellStyle name="Normal 2 3 3 5" xfId="6809" xr:uid="{00000000-0005-0000-0000-0000991A0000}"/>
    <cellStyle name="Normal 2 3 4" xfId="6810" xr:uid="{00000000-0005-0000-0000-00009A1A0000}"/>
    <cellStyle name="Normal 2 3 4 2" xfId="6811" xr:uid="{00000000-0005-0000-0000-00009B1A0000}"/>
    <cellStyle name="Normal 2 3 4 2 2" xfId="6812" xr:uid="{00000000-0005-0000-0000-00009C1A0000}"/>
    <cellStyle name="Normal 2 3 4 3" xfId="6813" xr:uid="{00000000-0005-0000-0000-00009D1A0000}"/>
    <cellStyle name="Normal 2 3 4 4" xfId="6814" xr:uid="{00000000-0005-0000-0000-00009E1A0000}"/>
    <cellStyle name="Normal 2 3 5" xfId="6815" xr:uid="{00000000-0005-0000-0000-00009F1A0000}"/>
    <cellStyle name="Normal 2 3 5 2" xfId="6816" xr:uid="{00000000-0005-0000-0000-0000A01A0000}"/>
    <cellStyle name="Normal 2 3 5 2 2" xfId="6817" xr:uid="{00000000-0005-0000-0000-0000A11A0000}"/>
    <cellStyle name="Normal 2 3 5 3" xfId="6818" xr:uid="{00000000-0005-0000-0000-0000A21A0000}"/>
    <cellStyle name="Normal 2 3 5 4" xfId="6819" xr:uid="{00000000-0005-0000-0000-0000A31A0000}"/>
    <cellStyle name="Normal 2 3 6" xfId="6820" xr:uid="{00000000-0005-0000-0000-0000A41A0000}"/>
    <cellStyle name="Normal 2 3 6 2" xfId="6821" xr:uid="{00000000-0005-0000-0000-0000A51A0000}"/>
    <cellStyle name="Normal 2 3 6 2 2" xfId="6822" xr:uid="{00000000-0005-0000-0000-0000A61A0000}"/>
    <cellStyle name="Normal 2 3 6 3" xfId="6823" xr:uid="{00000000-0005-0000-0000-0000A71A0000}"/>
    <cellStyle name="Normal 2 3 6 4" xfId="6824" xr:uid="{00000000-0005-0000-0000-0000A81A0000}"/>
    <cellStyle name="Normal 2 3 7" xfId="6825" xr:uid="{00000000-0005-0000-0000-0000A91A0000}"/>
    <cellStyle name="Normal 2 3 7 2" xfId="6826" xr:uid="{00000000-0005-0000-0000-0000AA1A0000}"/>
    <cellStyle name="Normal 2 3 7 2 2" xfId="6827" xr:uid="{00000000-0005-0000-0000-0000AB1A0000}"/>
    <cellStyle name="Normal 2 3 7 3" xfId="6828" xr:uid="{00000000-0005-0000-0000-0000AC1A0000}"/>
    <cellStyle name="Normal 2 3 7 4" xfId="6829" xr:uid="{00000000-0005-0000-0000-0000AD1A0000}"/>
    <cellStyle name="Normal 2 3 8" xfId="6830" xr:uid="{00000000-0005-0000-0000-0000AE1A0000}"/>
    <cellStyle name="Normal 2 3 8 2" xfId="6831" xr:uid="{00000000-0005-0000-0000-0000AF1A0000}"/>
    <cellStyle name="Normal 2 3 8 2 2" xfId="6832" xr:uid="{00000000-0005-0000-0000-0000B01A0000}"/>
    <cellStyle name="Normal 2 3 8 3" xfId="6833" xr:uid="{00000000-0005-0000-0000-0000B11A0000}"/>
    <cellStyle name="Normal 2 3 8 4" xfId="6834" xr:uid="{00000000-0005-0000-0000-0000B21A0000}"/>
    <cellStyle name="Normal 2 3 9" xfId="6835" xr:uid="{00000000-0005-0000-0000-0000B31A0000}"/>
    <cellStyle name="Normal 2 3 9 2" xfId="6836" xr:uid="{00000000-0005-0000-0000-0000B41A0000}"/>
    <cellStyle name="Normal 2 3 9 2 2" xfId="6837" xr:uid="{00000000-0005-0000-0000-0000B51A0000}"/>
    <cellStyle name="Normal 2 3 9 3" xfId="6838" xr:uid="{00000000-0005-0000-0000-0000B61A0000}"/>
    <cellStyle name="Normal 2 3 9 4" xfId="6839" xr:uid="{00000000-0005-0000-0000-0000B71A0000}"/>
    <cellStyle name="Normal 2 3_29-030-GESTION RIESGO" xfId="6840" xr:uid="{00000000-0005-0000-0000-0000B81A0000}"/>
    <cellStyle name="Normal 2 30" xfId="6841" xr:uid="{00000000-0005-0000-0000-0000B91A0000}"/>
    <cellStyle name="Normal 2 31" xfId="6842" xr:uid="{00000000-0005-0000-0000-0000BA1A0000}"/>
    <cellStyle name="Normal 2 32" xfId="6843" xr:uid="{00000000-0005-0000-0000-0000BB1A0000}"/>
    <cellStyle name="Normal 2 33" xfId="6844" xr:uid="{00000000-0005-0000-0000-0000BC1A0000}"/>
    <cellStyle name="Normal 2 34" xfId="6845" xr:uid="{00000000-0005-0000-0000-0000BD1A0000}"/>
    <cellStyle name="Normal 2 35" xfId="6846" xr:uid="{00000000-0005-0000-0000-0000BE1A0000}"/>
    <cellStyle name="Normal 2 36" xfId="6847" xr:uid="{00000000-0005-0000-0000-0000BF1A0000}"/>
    <cellStyle name="Normal 2 37" xfId="6848" xr:uid="{00000000-0005-0000-0000-0000C01A0000}"/>
    <cellStyle name="Normal 2 38" xfId="6849" xr:uid="{00000000-0005-0000-0000-0000C11A0000}"/>
    <cellStyle name="Normal 2 39" xfId="6850" xr:uid="{00000000-0005-0000-0000-0000C21A0000}"/>
    <cellStyle name="Normal 2 4" xfId="6851" xr:uid="{00000000-0005-0000-0000-0000C31A0000}"/>
    <cellStyle name="Normal 2 4 2" xfId="6852" xr:uid="{00000000-0005-0000-0000-0000C41A0000}"/>
    <cellStyle name="Normal 2 4 2 2" xfId="6853" xr:uid="{00000000-0005-0000-0000-0000C51A0000}"/>
    <cellStyle name="Normal 2 4 2 2 2" xfId="6854" xr:uid="{00000000-0005-0000-0000-0000C61A0000}"/>
    <cellStyle name="Normal 2 4 2 3" xfId="6855" xr:uid="{00000000-0005-0000-0000-0000C71A0000}"/>
    <cellStyle name="Normal 2 4 2 4" xfId="6856" xr:uid="{00000000-0005-0000-0000-0000C81A0000}"/>
    <cellStyle name="Normal 2 4 3" xfId="6857" xr:uid="{00000000-0005-0000-0000-0000C91A0000}"/>
    <cellStyle name="Normal 2 4 3 2" xfId="6858" xr:uid="{00000000-0005-0000-0000-0000CA1A0000}"/>
    <cellStyle name="Normal 2 4 4" xfId="6859" xr:uid="{00000000-0005-0000-0000-0000CB1A0000}"/>
    <cellStyle name="Normal 2 4 5" xfId="6860" xr:uid="{00000000-0005-0000-0000-0000CC1A0000}"/>
    <cellStyle name="Normal 2 4 6" xfId="6861" xr:uid="{00000000-0005-0000-0000-0000CD1A0000}"/>
    <cellStyle name="Normal 2 40" xfId="6862" xr:uid="{00000000-0005-0000-0000-0000CE1A0000}"/>
    <cellStyle name="Normal 2 41" xfId="6863" xr:uid="{00000000-0005-0000-0000-0000CF1A0000}"/>
    <cellStyle name="Normal 2 42" xfId="6864" xr:uid="{00000000-0005-0000-0000-0000D01A0000}"/>
    <cellStyle name="Normal 2 43" xfId="6865" xr:uid="{00000000-0005-0000-0000-0000D11A0000}"/>
    <cellStyle name="Normal 2 44" xfId="6866" xr:uid="{00000000-0005-0000-0000-0000D21A0000}"/>
    <cellStyle name="Normal 2 45" xfId="6867" xr:uid="{00000000-0005-0000-0000-0000D31A0000}"/>
    <cellStyle name="Normal 2 46" xfId="6868" xr:uid="{00000000-0005-0000-0000-0000D41A0000}"/>
    <cellStyle name="Normal 2 47" xfId="6869" xr:uid="{00000000-0005-0000-0000-0000D51A0000}"/>
    <cellStyle name="Normal 2 48" xfId="6870" xr:uid="{00000000-0005-0000-0000-0000D61A0000}"/>
    <cellStyle name="Normal 2 49" xfId="6871" xr:uid="{00000000-0005-0000-0000-0000D71A0000}"/>
    <cellStyle name="Normal 2 5" xfId="6872" xr:uid="{00000000-0005-0000-0000-0000D81A0000}"/>
    <cellStyle name="Normal 2 5 2" xfId="6873" xr:uid="{00000000-0005-0000-0000-0000D91A0000}"/>
    <cellStyle name="Normal 2 5 2 2" xfId="6874" xr:uid="{00000000-0005-0000-0000-0000DA1A0000}"/>
    <cellStyle name="Normal 2 5 2 2 2" xfId="6875" xr:uid="{00000000-0005-0000-0000-0000DB1A0000}"/>
    <cellStyle name="Normal 2 5 2 2 2 2" xfId="6876" xr:uid="{00000000-0005-0000-0000-0000DC1A0000}"/>
    <cellStyle name="Normal 2 5 2 2 3" xfId="6877" xr:uid="{00000000-0005-0000-0000-0000DD1A0000}"/>
    <cellStyle name="Normal 2 5 2 2 4" xfId="6878" xr:uid="{00000000-0005-0000-0000-0000DE1A0000}"/>
    <cellStyle name="Normal 2 5 2 3" xfId="6879" xr:uid="{00000000-0005-0000-0000-0000DF1A0000}"/>
    <cellStyle name="Normal 2 5 2 3 2" xfId="6880" xr:uid="{00000000-0005-0000-0000-0000E01A0000}"/>
    <cellStyle name="Normal 2 5 2 4" xfId="6881" xr:uid="{00000000-0005-0000-0000-0000E11A0000}"/>
    <cellStyle name="Normal 2 5 2 5" xfId="6882" xr:uid="{00000000-0005-0000-0000-0000E21A0000}"/>
    <cellStyle name="Normal 2 5 3" xfId="6883" xr:uid="{00000000-0005-0000-0000-0000E31A0000}"/>
    <cellStyle name="Normal 2 5 3 2" xfId="6884" xr:uid="{00000000-0005-0000-0000-0000E41A0000}"/>
    <cellStyle name="Normal 2 5 3 2 2" xfId="6885" xr:uid="{00000000-0005-0000-0000-0000E51A0000}"/>
    <cellStyle name="Normal 2 5 3 3" xfId="6886" xr:uid="{00000000-0005-0000-0000-0000E61A0000}"/>
    <cellStyle name="Normal 2 5 3 4" xfId="6887" xr:uid="{00000000-0005-0000-0000-0000E71A0000}"/>
    <cellStyle name="Normal 2 5 4" xfId="6888" xr:uid="{00000000-0005-0000-0000-0000E81A0000}"/>
    <cellStyle name="Normal 2 5 4 2" xfId="6889" xr:uid="{00000000-0005-0000-0000-0000E91A0000}"/>
    <cellStyle name="Normal 2 5 5" xfId="6890" xr:uid="{00000000-0005-0000-0000-0000EA1A0000}"/>
    <cellStyle name="Normal 2 5 6" xfId="6891" xr:uid="{00000000-0005-0000-0000-0000EB1A0000}"/>
    <cellStyle name="Normal 2 5 7" xfId="6892" xr:uid="{00000000-0005-0000-0000-0000EC1A0000}"/>
    <cellStyle name="Normal 2 5_29-030-GESTION RIESGO" xfId="6893" xr:uid="{00000000-0005-0000-0000-0000ED1A0000}"/>
    <cellStyle name="Normal 2 50" xfId="6894" xr:uid="{00000000-0005-0000-0000-0000EE1A0000}"/>
    <cellStyle name="Normal 2 51" xfId="6895" xr:uid="{00000000-0005-0000-0000-0000EF1A0000}"/>
    <cellStyle name="Normal 2 52" xfId="6896" xr:uid="{00000000-0005-0000-0000-0000F01A0000}"/>
    <cellStyle name="Normal 2 53" xfId="6897" xr:uid="{00000000-0005-0000-0000-0000F11A0000}"/>
    <cellStyle name="Normal 2 54" xfId="6898" xr:uid="{00000000-0005-0000-0000-0000F21A0000}"/>
    <cellStyle name="Normal 2 6" xfId="6899" xr:uid="{00000000-0005-0000-0000-0000F31A0000}"/>
    <cellStyle name="Normal 2 6 2" xfId="6900" xr:uid="{00000000-0005-0000-0000-0000F41A0000}"/>
    <cellStyle name="Normal 2 6 3" xfId="6901" xr:uid="{00000000-0005-0000-0000-0000F51A0000}"/>
    <cellStyle name="Normal 2 7" xfId="6902" xr:uid="{00000000-0005-0000-0000-0000F61A0000}"/>
    <cellStyle name="Normal 2 7 2" xfId="6903" xr:uid="{00000000-0005-0000-0000-0000F71A0000}"/>
    <cellStyle name="Normal 2 8" xfId="6904" xr:uid="{00000000-0005-0000-0000-0000F81A0000}"/>
    <cellStyle name="Normal 2 8 2" xfId="6905" xr:uid="{00000000-0005-0000-0000-0000F91A0000}"/>
    <cellStyle name="Normal 2 9" xfId="6906" xr:uid="{00000000-0005-0000-0000-0000FA1A0000}"/>
    <cellStyle name="Normal 2 9 2" xfId="6907" xr:uid="{00000000-0005-0000-0000-0000FB1A0000}"/>
    <cellStyle name="Normal 2 9 2 2" xfId="6908" xr:uid="{00000000-0005-0000-0000-0000FC1A0000}"/>
    <cellStyle name="Normal 2 9 2 2 2" xfId="6909" xr:uid="{00000000-0005-0000-0000-0000FD1A0000}"/>
    <cellStyle name="Normal 2 9 2 3" xfId="6910" xr:uid="{00000000-0005-0000-0000-0000FE1A0000}"/>
    <cellStyle name="Normal 2 9 2 4" xfId="6911" xr:uid="{00000000-0005-0000-0000-0000FF1A0000}"/>
    <cellStyle name="Normal 2 9 3" xfId="6912" xr:uid="{00000000-0005-0000-0000-0000001B0000}"/>
    <cellStyle name="Normal 2 9 3 2" xfId="6913" xr:uid="{00000000-0005-0000-0000-0000011B0000}"/>
    <cellStyle name="Normal 2 9 4" xfId="6914" xr:uid="{00000000-0005-0000-0000-0000021B0000}"/>
    <cellStyle name="Normal 2 9 5" xfId="6915" xr:uid="{00000000-0005-0000-0000-0000031B0000}"/>
    <cellStyle name="Normal 2_29-002-CURRICULO" xfId="6916" xr:uid="{00000000-0005-0000-0000-0000041B0000}"/>
    <cellStyle name="Normal 20" xfId="6917" xr:uid="{00000000-0005-0000-0000-0000051B0000}"/>
    <cellStyle name="Normal 21" xfId="6918" xr:uid="{00000000-0005-0000-0000-0000061B0000}"/>
    <cellStyle name="Normal 22" xfId="6919" xr:uid="{00000000-0005-0000-0000-0000071B0000}"/>
    <cellStyle name="Normal 23" xfId="6920" xr:uid="{00000000-0005-0000-0000-0000081B0000}"/>
    <cellStyle name="Normal 24" xfId="6921" xr:uid="{00000000-0005-0000-0000-0000091B0000}"/>
    <cellStyle name="Normal 25" xfId="6922" xr:uid="{00000000-0005-0000-0000-00000A1B0000}"/>
    <cellStyle name="Normal 26" xfId="6923" xr:uid="{00000000-0005-0000-0000-00000B1B0000}"/>
    <cellStyle name="Normal 27" xfId="6924" xr:uid="{00000000-0005-0000-0000-00000C1B0000}"/>
    <cellStyle name="Normal 28" xfId="6925" xr:uid="{00000000-0005-0000-0000-00000D1B0000}"/>
    <cellStyle name="Normal 29" xfId="6926" xr:uid="{00000000-0005-0000-0000-00000E1B0000}"/>
    <cellStyle name="Normal 3" xfId="6927" xr:uid="{00000000-0005-0000-0000-00000F1B0000}"/>
    <cellStyle name="Normal 3 10" xfId="6928" xr:uid="{00000000-0005-0000-0000-0000101B0000}"/>
    <cellStyle name="Normal 3 10 2" xfId="6929" xr:uid="{00000000-0005-0000-0000-0000111B0000}"/>
    <cellStyle name="Normal 3 10 2 2" xfId="6930" xr:uid="{00000000-0005-0000-0000-0000121B0000}"/>
    <cellStyle name="Normal 3 10 3" xfId="6931" xr:uid="{00000000-0005-0000-0000-0000131B0000}"/>
    <cellStyle name="Normal 3 10 4" xfId="6932" xr:uid="{00000000-0005-0000-0000-0000141B0000}"/>
    <cellStyle name="Normal 3 11" xfId="6933" xr:uid="{00000000-0005-0000-0000-0000151B0000}"/>
    <cellStyle name="Normal 3 11 2" xfId="6934" xr:uid="{00000000-0005-0000-0000-0000161B0000}"/>
    <cellStyle name="Normal 3 11 2 2" xfId="6935" xr:uid="{00000000-0005-0000-0000-0000171B0000}"/>
    <cellStyle name="Normal 3 11 3" xfId="6936" xr:uid="{00000000-0005-0000-0000-0000181B0000}"/>
    <cellStyle name="Normal 3 11 4" xfId="6937" xr:uid="{00000000-0005-0000-0000-0000191B0000}"/>
    <cellStyle name="Normal 3 12" xfId="6938" xr:uid="{00000000-0005-0000-0000-00001A1B0000}"/>
    <cellStyle name="Normal 3 12 2" xfId="6939" xr:uid="{00000000-0005-0000-0000-00001B1B0000}"/>
    <cellStyle name="Normal 3 12 2 2" xfId="6940" xr:uid="{00000000-0005-0000-0000-00001C1B0000}"/>
    <cellStyle name="Normal 3 12 3" xfId="6941" xr:uid="{00000000-0005-0000-0000-00001D1B0000}"/>
    <cellStyle name="Normal 3 12 4" xfId="6942" xr:uid="{00000000-0005-0000-0000-00001E1B0000}"/>
    <cellStyle name="Normal 3 13" xfId="6943" xr:uid="{00000000-0005-0000-0000-00001F1B0000}"/>
    <cellStyle name="Normal 3 13 2" xfId="6944" xr:uid="{00000000-0005-0000-0000-0000201B0000}"/>
    <cellStyle name="Normal 3 13 2 2" xfId="6945" xr:uid="{00000000-0005-0000-0000-0000211B0000}"/>
    <cellStyle name="Normal 3 13 3" xfId="6946" xr:uid="{00000000-0005-0000-0000-0000221B0000}"/>
    <cellStyle name="Normal 3 13 4" xfId="6947" xr:uid="{00000000-0005-0000-0000-0000231B0000}"/>
    <cellStyle name="Normal 3 14" xfId="6948" xr:uid="{00000000-0005-0000-0000-0000241B0000}"/>
    <cellStyle name="Normal 3 14 2" xfId="6949" xr:uid="{00000000-0005-0000-0000-0000251B0000}"/>
    <cellStyle name="Normal 3 15" xfId="6950" xr:uid="{00000000-0005-0000-0000-0000261B0000}"/>
    <cellStyle name="Normal 3 16" xfId="6951" xr:uid="{00000000-0005-0000-0000-0000271B0000}"/>
    <cellStyle name="Normal 3 17" xfId="6952" xr:uid="{00000000-0005-0000-0000-0000281B0000}"/>
    <cellStyle name="Normal 3 18" xfId="6953" xr:uid="{00000000-0005-0000-0000-0000291B0000}"/>
    <cellStyle name="Normal 3 19" xfId="6954" xr:uid="{00000000-0005-0000-0000-00002A1B0000}"/>
    <cellStyle name="Normal 3 2" xfId="6955" xr:uid="{00000000-0005-0000-0000-00002B1B0000}"/>
    <cellStyle name="Normal 3 2 10" xfId="6956" xr:uid="{00000000-0005-0000-0000-00002C1B0000}"/>
    <cellStyle name="Normal 3 2 11" xfId="6957" xr:uid="{00000000-0005-0000-0000-00002D1B0000}"/>
    <cellStyle name="Normal 3 2 12" xfId="6958" xr:uid="{00000000-0005-0000-0000-00002E1B0000}"/>
    <cellStyle name="Normal 3 2 13" xfId="6959" xr:uid="{00000000-0005-0000-0000-00002F1B0000}"/>
    <cellStyle name="Normal 3 2 14" xfId="6960" xr:uid="{00000000-0005-0000-0000-0000301B0000}"/>
    <cellStyle name="Normal 3 2 15" xfId="6961" xr:uid="{00000000-0005-0000-0000-0000311B0000}"/>
    <cellStyle name="Normal 3 2 16" xfId="6962" xr:uid="{00000000-0005-0000-0000-0000321B0000}"/>
    <cellStyle name="Normal 3 2 17" xfId="6963" xr:uid="{00000000-0005-0000-0000-0000331B0000}"/>
    <cellStyle name="Normal 3 2 18" xfId="6964" xr:uid="{00000000-0005-0000-0000-0000341B0000}"/>
    <cellStyle name="Normal 3 2 19" xfId="6965" xr:uid="{00000000-0005-0000-0000-0000351B0000}"/>
    <cellStyle name="Normal 3 2 2" xfId="6966" xr:uid="{00000000-0005-0000-0000-0000361B0000}"/>
    <cellStyle name="Normal 3 2 2 10" xfId="6967" xr:uid="{00000000-0005-0000-0000-0000371B0000}"/>
    <cellStyle name="Normal 3 2 2 11" xfId="6968" xr:uid="{00000000-0005-0000-0000-0000381B0000}"/>
    <cellStyle name="Normal 3 2 2 12" xfId="6969" xr:uid="{00000000-0005-0000-0000-0000391B0000}"/>
    <cellStyle name="Normal 3 2 2 13" xfId="6970" xr:uid="{00000000-0005-0000-0000-00003A1B0000}"/>
    <cellStyle name="Normal 3 2 2 14" xfId="6971" xr:uid="{00000000-0005-0000-0000-00003B1B0000}"/>
    <cellStyle name="Normal 3 2 2 15" xfId="6972" xr:uid="{00000000-0005-0000-0000-00003C1B0000}"/>
    <cellStyle name="Normal 3 2 2 16" xfId="6973" xr:uid="{00000000-0005-0000-0000-00003D1B0000}"/>
    <cellStyle name="Normal 3 2 2 17" xfId="6974" xr:uid="{00000000-0005-0000-0000-00003E1B0000}"/>
    <cellStyle name="Normal 3 2 2 18" xfId="6975" xr:uid="{00000000-0005-0000-0000-00003F1B0000}"/>
    <cellStyle name="Normal 3 2 2 19" xfId="6976" xr:uid="{00000000-0005-0000-0000-0000401B0000}"/>
    <cellStyle name="Normal 3 2 2 2" xfId="6977" xr:uid="{00000000-0005-0000-0000-0000411B0000}"/>
    <cellStyle name="Normal 3 2 2 2 2" xfId="6978" xr:uid="{00000000-0005-0000-0000-0000421B0000}"/>
    <cellStyle name="Normal 3 2 2 20" xfId="6979" xr:uid="{00000000-0005-0000-0000-0000431B0000}"/>
    <cellStyle name="Normal 3 2 2 21" xfId="6980" xr:uid="{00000000-0005-0000-0000-0000441B0000}"/>
    <cellStyle name="Normal 3 2 2 22" xfId="6981" xr:uid="{00000000-0005-0000-0000-0000451B0000}"/>
    <cellStyle name="Normal 3 2 2 23" xfId="6982" xr:uid="{00000000-0005-0000-0000-0000461B0000}"/>
    <cellStyle name="Normal 3 2 2 24" xfId="6983" xr:uid="{00000000-0005-0000-0000-0000471B0000}"/>
    <cellStyle name="Normal 3 2 2 25" xfId="6984" xr:uid="{00000000-0005-0000-0000-0000481B0000}"/>
    <cellStyle name="Normal 3 2 2 26" xfId="6985" xr:uid="{00000000-0005-0000-0000-0000491B0000}"/>
    <cellStyle name="Normal 3 2 2 27" xfId="6986" xr:uid="{00000000-0005-0000-0000-00004A1B0000}"/>
    <cellStyle name="Normal 3 2 2 28" xfId="6987" xr:uid="{00000000-0005-0000-0000-00004B1B0000}"/>
    <cellStyle name="Normal 3 2 2 29" xfId="6988" xr:uid="{00000000-0005-0000-0000-00004C1B0000}"/>
    <cellStyle name="Normal 3 2 2 3" xfId="6989" xr:uid="{00000000-0005-0000-0000-00004D1B0000}"/>
    <cellStyle name="Normal 3 2 2 4" xfId="6990" xr:uid="{00000000-0005-0000-0000-00004E1B0000}"/>
    <cellStyle name="Normal 3 2 2 5" xfId="6991" xr:uid="{00000000-0005-0000-0000-00004F1B0000}"/>
    <cellStyle name="Normal 3 2 2 6" xfId="6992" xr:uid="{00000000-0005-0000-0000-0000501B0000}"/>
    <cellStyle name="Normal 3 2 2 7" xfId="6993" xr:uid="{00000000-0005-0000-0000-0000511B0000}"/>
    <cellStyle name="Normal 3 2 2 8" xfId="6994" xr:uid="{00000000-0005-0000-0000-0000521B0000}"/>
    <cellStyle name="Normal 3 2 2 9" xfId="6995" xr:uid="{00000000-0005-0000-0000-0000531B0000}"/>
    <cellStyle name="Normal 3 2 20" xfId="6996" xr:uid="{00000000-0005-0000-0000-0000541B0000}"/>
    <cellStyle name="Normal 3 2 21" xfId="6997" xr:uid="{00000000-0005-0000-0000-0000551B0000}"/>
    <cellStyle name="Normal 3 2 22" xfId="6998" xr:uid="{00000000-0005-0000-0000-0000561B0000}"/>
    <cellStyle name="Normal 3 2 23" xfId="6999" xr:uid="{00000000-0005-0000-0000-0000571B0000}"/>
    <cellStyle name="Normal 3 2 24" xfId="7000" xr:uid="{00000000-0005-0000-0000-0000581B0000}"/>
    <cellStyle name="Normal 3 2 25" xfId="7001" xr:uid="{00000000-0005-0000-0000-0000591B0000}"/>
    <cellStyle name="Normal 3 2 26" xfId="7002" xr:uid="{00000000-0005-0000-0000-00005A1B0000}"/>
    <cellStyle name="Normal 3 2 27" xfId="7003" xr:uid="{00000000-0005-0000-0000-00005B1B0000}"/>
    <cellStyle name="Normal 3 2 28" xfId="7004" xr:uid="{00000000-0005-0000-0000-00005C1B0000}"/>
    <cellStyle name="Normal 3 2 29" xfId="7005" xr:uid="{00000000-0005-0000-0000-00005D1B0000}"/>
    <cellStyle name="Normal 3 2 3" xfId="7006" xr:uid="{00000000-0005-0000-0000-00005E1B0000}"/>
    <cellStyle name="Normal 3 2 3 2" xfId="7007" xr:uid="{00000000-0005-0000-0000-00005F1B0000}"/>
    <cellStyle name="Normal 3 2 30" xfId="7008" xr:uid="{00000000-0005-0000-0000-0000601B0000}"/>
    <cellStyle name="Normal 3 2 31" xfId="7009" xr:uid="{00000000-0005-0000-0000-0000611B0000}"/>
    <cellStyle name="Normal 3 2 32" xfId="7010" xr:uid="{00000000-0005-0000-0000-0000621B0000}"/>
    <cellStyle name="Normal 3 2 4" xfId="7011" xr:uid="{00000000-0005-0000-0000-0000631B0000}"/>
    <cellStyle name="Normal 3 2 5" xfId="7012" xr:uid="{00000000-0005-0000-0000-0000641B0000}"/>
    <cellStyle name="Normal 3 2 6" xfId="7013" xr:uid="{00000000-0005-0000-0000-0000651B0000}"/>
    <cellStyle name="Normal 3 2 7" xfId="7014" xr:uid="{00000000-0005-0000-0000-0000661B0000}"/>
    <cellStyle name="Normal 3 2 8" xfId="7015" xr:uid="{00000000-0005-0000-0000-0000671B0000}"/>
    <cellStyle name="Normal 3 2 9" xfId="7016" xr:uid="{00000000-0005-0000-0000-0000681B0000}"/>
    <cellStyle name="Normal 3 20" xfId="7017" xr:uid="{00000000-0005-0000-0000-0000691B0000}"/>
    <cellStyle name="Normal 3 21" xfId="7018" xr:uid="{00000000-0005-0000-0000-00006A1B0000}"/>
    <cellStyle name="Normal 3 22" xfId="7019" xr:uid="{00000000-0005-0000-0000-00006B1B0000}"/>
    <cellStyle name="Normal 3 23" xfId="7020" xr:uid="{00000000-0005-0000-0000-00006C1B0000}"/>
    <cellStyle name="Normal 3 24" xfId="7021" xr:uid="{00000000-0005-0000-0000-00006D1B0000}"/>
    <cellStyle name="Normal 3 25" xfId="7022" xr:uid="{00000000-0005-0000-0000-00006E1B0000}"/>
    <cellStyle name="Normal 3 26" xfId="7023" xr:uid="{00000000-0005-0000-0000-00006F1B0000}"/>
    <cellStyle name="Normal 3 27" xfId="7024" xr:uid="{00000000-0005-0000-0000-0000701B0000}"/>
    <cellStyle name="Normal 3 28" xfId="7025" xr:uid="{00000000-0005-0000-0000-0000711B0000}"/>
    <cellStyle name="Normal 3 28 2" xfId="7026" xr:uid="{00000000-0005-0000-0000-0000721B0000}"/>
    <cellStyle name="Normal 3 29" xfId="7027" xr:uid="{00000000-0005-0000-0000-0000731B0000}"/>
    <cellStyle name="Normal 3 3" xfId="7028" xr:uid="{00000000-0005-0000-0000-0000741B0000}"/>
    <cellStyle name="Normal 3 3 2" xfId="7029" xr:uid="{00000000-0005-0000-0000-0000751B0000}"/>
    <cellStyle name="Normal 3 3 2 2" xfId="7030" xr:uid="{00000000-0005-0000-0000-0000761B0000}"/>
    <cellStyle name="Normal 3 3 2 2 2" xfId="7031" xr:uid="{00000000-0005-0000-0000-0000771B0000}"/>
    <cellStyle name="Normal 3 3 2 3" xfId="7032" xr:uid="{00000000-0005-0000-0000-0000781B0000}"/>
    <cellStyle name="Normal 3 3 2 4" xfId="7033" xr:uid="{00000000-0005-0000-0000-0000791B0000}"/>
    <cellStyle name="Normal 3 3 3" xfId="7034" xr:uid="{00000000-0005-0000-0000-00007A1B0000}"/>
    <cellStyle name="Normal 3 3 3 2" xfId="7035" xr:uid="{00000000-0005-0000-0000-00007B1B0000}"/>
    <cellStyle name="Normal 3 3 4" xfId="7036" xr:uid="{00000000-0005-0000-0000-00007C1B0000}"/>
    <cellStyle name="Normal 3 3 5" xfId="7037" xr:uid="{00000000-0005-0000-0000-00007D1B0000}"/>
    <cellStyle name="Normal 3 3 6" xfId="7038" xr:uid="{00000000-0005-0000-0000-00007E1B0000}"/>
    <cellStyle name="Normal 3 3_Hoja1" xfId="7039" xr:uid="{00000000-0005-0000-0000-00007F1B0000}"/>
    <cellStyle name="Normal 3 30" xfId="7040" xr:uid="{00000000-0005-0000-0000-0000801B0000}"/>
    <cellStyle name="Normal 3 31" xfId="7041" xr:uid="{00000000-0005-0000-0000-0000811B0000}"/>
    <cellStyle name="Normal 3 32" xfId="7042" xr:uid="{00000000-0005-0000-0000-0000821B0000}"/>
    <cellStyle name="Normal 3 33" xfId="7043" xr:uid="{00000000-0005-0000-0000-0000831B0000}"/>
    <cellStyle name="Normal 3 34" xfId="7044" xr:uid="{00000000-0005-0000-0000-0000841B0000}"/>
    <cellStyle name="Normal 3 35" xfId="7045" xr:uid="{00000000-0005-0000-0000-0000851B0000}"/>
    <cellStyle name="Normal 3 36" xfId="7046" xr:uid="{00000000-0005-0000-0000-0000861B0000}"/>
    <cellStyle name="Normal 3 37" xfId="7047" xr:uid="{00000000-0005-0000-0000-0000871B0000}"/>
    <cellStyle name="Normal 3 38" xfId="7048" xr:uid="{00000000-0005-0000-0000-0000881B0000}"/>
    <cellStyle name="Normal 3 39" xfId="7049" xr:uid="{00000000-0005-0000-0000-0000891B0000}"/>
    <cellStyle name="Normal 3 4" xfId="7050" xr:uid="{00000000-0005-0000-0000-00008A1B0000}"/>
    <cellStyle name="Normal 3 4 2" xfId="7051" xr:uid="{00000000-0005-0000-0000-00008B1B0000}"/>
    <cellStyle name="Normal 3 4 2 2" xfId="7052" xr:uid="{00000000-0005-0000-0000-00008C1B0000}"/>
    <cellStyle name="Normal 3 4 3" xfId="7053" xr:uid="{00000000-0005-0000-0000-00008D1B0000}"/>
    <cellStyle name="Normal 3 4 4" xfId="7054" xr:uid="{00000000-0005-0000-0000-00008E1B0000}"/>
    <cellStyle name="Normal 3 4 5" xfId="7055" xr:uid="{00000000-0005-0000-0000-00008F1B0000}"/>
    <cellStyle name="Normal 3 40" xfId="7056" xr:uid="{00000000-0005-0000-0000-0000901B0000}"/>
    <cellStyle name="Normal 3 41" xfId="7057" xr:uid="{00000000-0005-0000-0000-0000911B0000}"/>
    <cellStyle name="Normal 3 42" xfId="7058" xr:uid="{00000000-0005-0000-0000-0000921B0000}"/>
    <cellStyle name="Normal 3 43" xfId="7059" xr:uid="{00000000-0005-0000-0000-0000931B0000}"/>
    <cellStyle name="Normal 3 44" xfId="7060" xr:uid="{00000000-0005-0000-0000-0000941B0000}"/>
    <cellStyle name="Normal 3 5" xfId="7061" xr:uid="{00000000-0005-0000-0000-0000951B0000}"/>
    <cellStyle name="Normal 3 5 2" xfId="7062" xr:uid="{00000000-0005-0000-0000-0000961B0000}"/>
    <cellStyle name="Normal 3 5 2 2" xfId="7063" xr:uid="{00000000-0005-0000-0000-0000971B0000}"/>
    <cellStyle name="Normal 3 5 3" xfId="7064" xr:uid="{00000000-0005-0000-0000-0000981B0000}"/>
    <cellStyle name="Normal 3 5 4" xfId="7065" xr:uid="{00000000-0005-0000-0000-0000991B0000}"/>
    <cellStyle name="Normal 3 6" xfId="7066" xr:uid="{00000000-0005-0000-0000-00009A1B0000}"/>
    <cellStyle name="Normal 3 6 2" xfId="7067" xr:uid="{00000000-0005-0000-0000-00009B1B0000}"/>
    <cellStyle name="Normal 3 6 2 2" xfId="7068" xr:uid="{00000000-0005-0000-0000-00009C1B0000}"/>
    <cellStyle name="Normal 3 6 3" xfId="7069" xr:uid="{00000000-0005-0000-0000-00009D1B0000}"/>
    <cellStyle name="Normal 3 6 4" xfId="7070" xr:uid="{00000000-0005-0000-0000-00009E1B0000}"/>
    <cellStyle name="Normal 3 7" xfId="7071" xr:uid="{00000000-0005-0000-0000-00009F1B0000}"/>
    <cellStyle name="Normal 3 7 2" xfId="7072" xr:uid="{00000000-0005-0000-0000-0000A01B0000}"/>
    <cellStyle name="Normal 3 7 2 2" xfId="7073" xr:uid="{00000000-0005-0000-0000-0000A11B0000}"/>
    <cellStyle name="Normal 3 7 3" xfId="7074" xr:uid="{00000000-0005-0000-0000-0000A21B0000}"/>
    <cellStyle name="Normal 3 7 4" xfId="7075" xr:uid="{00000000-0005-0000-0000-0000A31B0000}"/>
    <cellStyle name="Normal 3 8" xfId="7076" xr:uid="{00000000-0005-0000-0000-0000A41B0000}"/>
    <cellStyle name="Normal 3 8 2" xfId="7077" xr:uid="{00000000-0005-0000-0000-0000A51B0000}"/>
    <cellStyle name="Normal 3 8 2 2" xfId="7078" xr:uid="{00000000-0005-0000-0000-0000A61B0000}"/>
    <cellStyle name="Normal 3 8 3" xfId="7079" xr:uid="{00000000-0005-0000-0000-0000A71B0000}"/>
    <cellStyle name="Normal 3 8 4" xfId="7080" xr:uid="{00000000-0005-0000-0000-0000A81B0000}"/>
    <cellStyle name="Normal 3 9" xfId="7081" xr:uid="{00000000-0005-0000-0000-0000A91B0000}"/>
    <cellStyle name="Normal 3 9 2" xfId="7082" xr:uid="{00000000-0005-0000-0000-0000AA1B0000}"/>
    <cellStyle name="Normal 3 9 2 2" xfId="7083" xr:uid="{00000000-0005-0000-0000-0000AB1B0000}"/>
    <cellStyle name="Normal 3 9 3" xfId="7084" xr:uid="{00000000-0005-0000-0000-0000AC1B0000}"/>
    <cellStyle name="Normal 3 9 4" xfId="7085" xr:uid="{00000000-0005-0000-0000-0000AD1B0000}"/>
    <cellStyle name="Normal 3_29-030-GESTION RIESGO" xfId="7086" xr:uid="{00000000-0005-0000-0000-0000AE1B0000}"/>
    <cellStyle name="Normal 30" xfId="7087" xr:uid="{00000000-0005-0000-0000-0000AF1B0000}"/>
    <cellStyle name="Normal 31" xfId="7088" xr:uid="{00000000-0005-0000-0000-0000B01B0000}"/>
    <cellStyle name="Normal 32" xfId="7089" xr:uid="{00000000-0005-0000-0000-0000B11B0000}"/>
    <cellStyle name="Normal 33" xfId="7090" xr:uid="{00000000-0005-0000-0000-0000B21B0000}"/>
    <cellStyle name="Normal 34" xfId="7091" xr:uid="{00000000-0005-0000-0000-0000B31B0000}"/>
    <cellStyle name="Normal 35" xfId="7092" xr:uid="{00000000-0005-0000-0000-0000B41B0000}"/>
    <cellStyle name="Normal 36" xfId="7093" xr:uid="{00000000-0005-0000-0000-0000B51B0000}"/>
    <cellStyle name="Normal 37" xfId="7094" xr:uid="{00000000-0005-0000-0000-0000B61B0000}"/>
    <cellStyle name="Normal 38" xfId="7095" xr:uid="{00000000-0005-0000-0000-0000B71B0000}"/>
    <cellStyle name="Normal 39" xfId="7096" xr:uid="{00000000-0005-0000-0000-0000B81B0000}"/>
    <cellStyle name="Normal 4" xfId="7097" xr:uid="{00000000-0005-0000-0000-0000B91B0000}"/>
    <cellStyle name="Normal 4 10" xfId="7098" xr:uid="{00000000-0005-0000-0000-0000BA1B0000}"/>
    <cellStyle name="Normal 4 10 2" xfId="7099" xr:uid="{00000000-0005-0000-0000-0000BB1B0000}"/>
    <cellStyle name="Normal 4 10 2 2" xfId="7100" xr:uid="{00000000-0005-0000-0000-0000BC1B0000}"/>
    <cellStyle name="Normal 4 10 3" xfId="7101" xr:uid="{00000000-0005-0000-0000-0000BD1B0000}"/>
    <cellStyle name="Normal 4 10 4" xfId="7102" xr:uid="{00000000-0005-0000-0000-0000BE1B0000}"/>
    <cellStyle name="Normal 4 11" xfId="7103" xr:uid="{00000000-0005-0000-0000-0000BF1B0000}"/>
    <cellStyle name="Normal 4 11 2" xfId="7104" xr:uid="{00000000-0005-0000-0000-0000C01B0000}"/>
    <cellStyle name="Normal 4 11 2 2" xfId="7105" xr:uid="{00000000-0005-0000-0000-0000C11B0000}"/>
    <cellStyle name="Normal 4 11 3" xfId="7106" xr:uid="{00000000-0005-0000-0000-0000C21B0000}"/>
    <cellStyle name="Normal 4 11 4" xfId="7107" xr:uid="{00000000-0005-0000-0000-0000C31B0000}"/>
    <cellStyle name="Normal 4 12" xfId="7108" xr:uid="{00000000-0005-0000-0000-0000C41B0000}"/>
    <cellStyle name="Normal 4 12 2" xfId="7109" xr:uid="{00000000-0005-0000-0000-0000C51B0000}"/>
    <cellStyle name="Normal 4 12 2 2" xfId="7110" xr:uid="{00000000-0005-0000-0000-0000C61B0000}"/>
    <cellStyle name="Normal 4 12 3" xfId="7111" xr:uid="{00000000-0005-0000-0000-0000C71B0000}"/>
    <cellStyle name="Normal 4 12 4" xfId="7112" xr:uid="{00000000-0005-0000-0000-0000C81B0000}"/>
    <cellStyle name="Normal 4 13" xfId="7113" xr:uid="{00000000-0005-0000-0000-0000C91B0000}"/>
    <cellStyle name="Normal 4 13 2" xfId="7114" xr:uid="{00000000-0005-0000-0000-0000CA1B0000}"/>
    <cellStyle name="Normal 4 13 2 2" xfId="7115" xr:uid="{00000000-0005-0000-0000-0000CB1B0000}"/>
    <cellStyle name="Normal 4 13 3" xfId="7116" xr:uid="{00000000-0005-0000-0000-0000CC1B0000}"/>
    <cellStyle name="Normal 4 13 4" xfId="7117" xr:uid="{00000000-0005-0000-0000-0000CD1B0000}"/>
    <cellStyle name="Normal 4 14" xfId="7118" xr:uid="{00000000-0005-0000-0000-0000CE1B0000}"/>
    <cellStyle name="Normal 4 14 2" xfId="7119" xr:uid="{00000000-0005-0000-0000-0000CF1B0000}"/>
    <cellStyle name="Normal 4 15" xfId="7120" xr:uid="{00000000-0005-0000-0000-0000D01B0000}"/>
    <cellStyle name="Normal 4 16" xfId="7121" xr:uid="{00000000-0005-0000-0000-0000D11B0000}"/>
    <cellStyle name="Normal 4 17" xfId="7122" xr:uid="{00000000-0005-0000-0000-0000D21B0000}"/>
    <cellStyle name="Normal 4 2" xfId="7123" xr:uid="{00000000-0005-0000-0000-0000D31B0000}"/>
    <cellStyle name="Normal 4 2 2" xfId="7124" xr:uid="{00000000-0005-0000-0000-0000D41B0000}"/>
    <cellStyle name="Normal 4 2 2 2" xfId="7125" xr:uid="{00000000-0005-0000-0000-0000D51B0000}"/>
    <cellStyle name="Normal 4 2 2 2 2" xfId="7126" xr:uid="{00000000-0005-0000-0000-0000D61B0000}"/>
    <cellStyle name="Normal 4 2 2 3" xfId="7127" xr:uid="{00000000-0005-0000-0000-0000D71B0000}"/>
    <cellStyle name="Normal 4 2 2 3 2" xfId="7128" xr:uid="{00000000-0005-0000-0000-0000D81B0000}"/>
    <cellStyle name="Normal 4 2 2 3 3" xfId="7129" xr:uid="{00000000-0005-0000-0000-0000D91B0000}"/>
    <cellStyle name="Normal 4 2 2 4" xfId="7130" xr:uid="{00000000-0005-0000-0000-0000DA1B0000}"/>
    <cellStyle name="Normal 4 2 3" xfId="7131" xr:uid="{00000000-0005-0000-0000-0000DB1B0000}"/>
    <cellStyle name="Normal 4 2 3 2" xfId="7132" xr:uid="{00000000-0005-0000-0000-0000DC1B0000}"/>
    <cellStyle name="Normal 4 2 4" xfId="7133" xr:uid="{00000000-0005-0000-0000-0000DD1B0000}"/>
    <cellStyle name="Normal 4 2 5" xfId="7134" xr:uid="{00000000-0005-0000-0000-0000DE1B0000}"/>
    <cellStyle name="Normal 4 2 6" xfId="7135" xr:uid="{00000000-0005-0000-0000-0000DF1B0000}"/>
    <cellStyle name="Normal 4 3" xfId="7136" xr:uid="{00000000-0005-0000-0000-0000E01B0000}"/>
    <cellStyle name="Normal 4 3 2" xfId="7137" xr:uid="{00000000-0005-0000-0000-0000E11B0000}"/>
    <cellStyle name="Normal 4 3 2 2" xfId="7138" xr:uid="{00000000-0005-0000-0000-0000E21B0000}"/>
    <cellStyle name="Normal 4 3 2 2 2" xfId="7139" xr:uid="{00000000-0005-0000-0000-0000E31B0000}"/>
    <cellStyle name="Normal 4 3 2 3" xfId="7140" xr:uid="{00000000-0005-0000-0000-0000E41B0000}"/>
    <cellStyle name="Normal 4 3 2 4" xfId="7141" xr:uid="{00000000-0005-0000-0000-0000E51B0000}"/>
    <cellStyle name="Normal 4 3 3" xfId="7142" xr:uid="{00000000-0005-0000-0000-0000E61B0000}"/>
    <cellStyle name="Normal 4 3 3 2" xfId="7143" xr:uid="{00000000-0005-0000-0000-0000E71B0000}"/>
    <cellStyle name="Normal 4 3 4" xfId="7144" xr:uid="{00000000-0005-0000-0000-0000E81B0000}"/>
    <cellStyle name="Normal 4 3 5" xfId="7145" xr:uid="{00000000-0005-0000-0000-0000E91B0000}"/>
    <cellStyle name="Normal 4 3 6" xfId="7146" xr:uid="{00000000-0005-0000-0000-0000EA1B0000}"/>
    <cellStyle name="Normal 4 4" xfId="7147" xr:uid="{00000000-0005-0000-0000-0000EB1B0000}"/>
    <cellStyle name="Normal 4 4 2" xfId="7148" xr:uid="{00000000-0005-0000-0000-0000EC1B0000}"/>
    <cellStyle name="Normal 4 4 2 2" xfId="7149" xr:uid="{00000000-0005-0000-0000-0000ED1B0000}"/>
    <cellStyle name="Normal 4 4 3" xfId="7150" xr:uid="{00000000-0005-0000-0000-0000EE1B0000}"/>
    <cellStyle name="Normal 4 4 4" xfId="7151" xr:uid="{00000000-0005-0000-0000-0000EF1B0000}"/>
    <cellStyle name="Normal 4 4 5" xfId="7152" xr:uid="{00000000-0005-0000-0000-0000F01B0000}"/>
    <cellStyle name="Normal 4 5" xfId="7153" xr:uid="{00000000-0005-0000-0000-0000F11B0000}"/>
    <cellStyle name="Normal 4 5 2" xfId="7154" xr:uid="{00000000-0005-0000-0000-0000F21B0000}"/>
    <cellStyle name="Normal 4 5 2 2" xfId="7155" xr:uid="{00000000-0005-0000-0000-0000F31B0000}"/>
    <cellStyle name="Normal 4 5 3" xfId="7156" xr:uid="{00000000-0005-0000-0000-0000F41B0000}"/>
    <cellStyle name="Normal 4 5 4" xfId="7157" xr:uid="{00000000-0005-0000-0000-0000F51B0000}"/>
    <cellStyle name="Normal 4 6" xfId="7158" xr:uid="{00000000-0005-0000-0000-0000F61B0000}"/>
    <cellStyle name="Normal 4 6 2" xfId="7159" xr:uid="{00000000-0005-0000-0000-0000F71B0000}"/>
    <cellStyle name="Normal 4 6 2 2" xfId="7160" xr:uid="{00000000-0005-0000-0000-0000F81B0000}"/>
    <cellStyle name="Normal 4 6 3" xfId="7161" xr:uid="{00000000-0005-0000-0000-0000F91B0000}"/>
    <cellStyle name="Normal 4 6 4" xfId="7162" xr:uid="{00000000-0005-0000-0000-0000FA1B0000}"/>
    <cellStyle name="Normal 4 7" xfId="7163" xr:uid="{00000000-0005-0000-0000-0000FB1B0000}"/>
    <cellStyle name="Normal 4 7 2" xfId="7164" xr:uid="{00000000-0005-0000-0000-0000FC1B0000}"/>
    <cellStyle name="Normal 4 7 2 2" xfId="7165" xr:uid="{00000000-0005-0000-0000-0000FD1B0000}"/>
    <cellStyle name="Normal 4 7 3" xfId="7166" xr:uid="{00000000-0005-0000-0000-0000FE1B0000}"/>
    <cellStyle name="Normal 4 7 4" xfId="7167" xr:uid="{00000000-0005-0000-0000-0000FF1B0000}"/>
    <cellStyle name="Normal 4 8" xfId="7168" xr:uid="{00000000-0005-0000-0000-0000001C0000}"/>
    <cellStyle name="Normal 4 8 2" xfId="7169" xr:uid="{00000000-0005-0000-0000-0000011C0000}"/>
    <cellStyle name="Normal 4 8 2 2" xfId="7170" xr:uid="{00000000-0005-0000-0000-0000021C0000}"/>
    <cellStyle name="Normal 4 8 3" xfId="7171" xr:uid="{00000000-0005-0000-0000-0000031C0000}"/>
    <cellStyle name="Normal 4 8 4" xfId="7172" xr:uid="{00000000-0005-0000-0000-0000041C0000}"/>
    <cellStyle name="Normal 4 9" xfId="7173" xr:uid="{00000000-0005-0000-0000-0000051C0000}"/>
    <cellStyle name="Normal 4 9 2" xfId="7174" xr:uid="{00000000-0005-0000-0000-0000061C0000}"/>
    <cellStyle name="Normal 4 9 2 2" xfId="7175" xr:uid="{00000000-0005-0000-0000-0000071C0000}"/>
    <cellStyle name="Normal 4 9 3" xfId="7176" xr:uid="{00000000-0005-0000-0000-0000081C0000}"/>
    <cellStyle name="Normal 4 9 4" xfId="7177" xr:uid="{00000000-0005-0000-0000-0000091C0000}"/>
    <cellStyle name="Normal 4_29-030-GESTION RIESGO" xfId="7178" xr:uid="{00000000-0005-0000-0000-00000A1C0000}"/>
    <cellStyle name="Normal 40" xfId="7179" xr:uid="{00000000-0005-0000-0000-00000B1C0000}"/>
    <cellStyle name="Normal 41" xfId="7180" xr:uid="{00000000-0005-0000-0000-00000C1C0000}"/>
    <cellStyle name="Normal 42" xfId="7181" xr:uid="{00000000-0005-0000-0000-00000D1C0000}"/>
    <cellStyle name="Normal 43" xfId="7182" xr:uid="{00000000-0005-0000-0000-00000E1C0000}"/>
    <cellStyle name="Normal 44" xfId="7183" xr:uid="{00000000-0005-0000-0000-00000F1C0000}"/>
    <cellStyle name="Normal 45" xfId="7184" xr:uid="{00000000-0005-0000-0000-0000101C0000}"/>
    <cellStyle name="Normal 48" xfId="7185" xr:uid="{00000000-0005-0000-0000-0000111C0000}"/>
    <cellStyle name="Normal 5" xfId="7186" xr:uid="{00000000-0005-0000-0000-0000121C0000}"/>
    <cellStyle name="Normal 5 10" xfId="7187" xr:uid="{00000000-0005-0000-0000-0000131C0000}"/>
    <cellStyle name="Normal 5 10 2" xfId="7188" xr:uid="{00000000-0005-0000-0000-0000141C0000}"/>
    <cellStyle name="Normal 5 11" xfId="7189" xr:uid="{00000000-0005-0000-0000-0000151C0000}"/>
    <cellStyle name="Normal 5 11 2" xfId="7190" xr:uid="{00000000-0005-0000-0000-0000161C0000}"/>
    <cellStyle name="Normal 5 12" xfId="7191" xr:uid="{00000000-0005-0000-0000-0000171C0000}"/>
    <cellStyle name="Normal 5 12 2" xfId="7192" xr:uid="{00000000-0005-0000-0000-0000181C0000}"/>
    <cellStyle name="Normal 5 13" xfId="7193" xr:uid="{00000000-0005-0000-0000-0000191C0000}"/>
    <cellStyle name="Normal 5 13 2" xfId="7194" xr:uid="{00000000-0005-0000-0000-00001A1C0000}"/>
    <cellStyle name="Normal 5 14" xfId="7195" xr:uid="{00000000-0005-0000-0000-00001B1C0000}"/>
    <cellStyle name="Normal 5 15" xfId="7196" xr:uid="{00000000-0005-0000-0000-00001C1C0000}"/>
    <cellStyle name="Normal 5 2" xfId="7197" xr:uid="{00000000-0005-0000-0000-00001D1C0000}"/>
    <cellStyle name="Normal 5 2 2" xfId="7198" xr:uid="{00000000-0005-0000-0000-00001E1C0000}"/>
    <cellStyle name="Normal 5 2 3" xfId="7199" xr:uid="{00000000-0005-0000-0000-00001F1C0000}"/>
    <cellStyle name="Normal 5 3" xfId="7200" xr:uid="{00000000-0005-0000-0000-0000201C0000}"/>
    <cellStyle name="Normal 5 3 2" xfId="7201" xr:uid="{00000000-0005-0000-0000-0000211C0000}"/>
    <cellStyle name="Normal 5 4" xfId="7202" xr:uid="{00000000-0005-0000-0000-0000221C0000}"/>
    <cellStyle name="Normal 5 4 2" xfId="7203" xr:uid="{00000000-0005-0000-0000-0000231C0000}"/>
    <cellStyle name="Normal 5 5" xfId="7204" xr:uid="{00000000-0005-0000-0000-0000241C0000}"/>
    <cellStyle name="Normal 5 5 2" xfId="7205" xr:uid="{00000000-0005-0000-0000-0000251C0000}"/>
    <cellStyle name="Normal 5 6" xfId="7206" xr:uid="{00000000-0005-0000-0000-0000261C0000}"/>
    <cellStyle name="Normal 5 6 2" xfId="7207" xr:uid="{00000000-0005-0000-0000-0000271C0000}"/>
    <cellStyle name="Normal 5 7" xfId="7208" xr:uid="{00000000-0005-0000-0000-0000281C0000}"/>
    <cellStyle name="Normal 5 7 2" xfId="7209" xr:uid="{00000000-0005-0000-0000-0000291C0000}"/>
    <cellStyle name="Normal 5 8" xfId="7210" xr:uid="{00000000-0005-0000-0000-00002A1C0000}"/>
    <cellStyle name="Normal 5 8 2" xfId="7211" xr:uid="{00000000-0005-0000-0000-00002B1C0000}"/>
    <cellStyle name="Normal 5 9" xfId="7212" xr:uid="{00000000-0005-0000-0000-00002C1C0000}"/>
    <cellStyle name="Normal 5 9 2" xfId="7213" xr:uid="{00000000-0005-0000-0000-00002D1C0000}"/>
    <cellStyle name="Normal 5_29-030-GESTION RIESGO" xfId="7214" xr:uid="{00000000-0005-0000-0000-00002E1C0000}"/>
    <cellStyle name="Normal 51" xfId="7215" xr:uid="{00000000-0005-0000-0000-00002F1C0000}"/>
    <cellStyle name="Normal 52" xfId="7216" xr:uid="{00000000-0005-0000-0000-0000301C0000}"/>
    <cellStyle name="Normal 54" xfId="7217" xr:uid="{00000000-0005-0000-0000-0000311C0000}"/>
    <cellStyle name="Normal 6" xfId="7218" xr:uid="{00000000-0005-0000-0000-0000321C0000}"/>
    <cellStyle name="Normal 6 10" xfId="7219" xr:uid="{00000000-0005-0000-0000-0000331C0000}"/>
    <cellStyle name="Normal 6 11" xfId="7220" xr:uid="{00000000-0005-0000-0000-0000341C0000}"/>
    <cellStyle name="Normal 6 11 2" xfId="7221" xr:uid="{00000000-0005-0000-0000-0000351C0000}"/>
    <cellStyle name="Normal 6 12" xfId="7222" xr:uid="{00000000-0005-0000-0000-0000361C0000}"/>
    <cellStyle name="Normal 6 12 2" xfId="7223" xr:uid="{00000000-0005-0000-0000-0000371C0000}"/>
    <cellStyle name="Normal 6 13" xfId="7224" xr:uid="{00000000-0005-0000-0000-0000381C0000}"/>
    <cellStyle name="Normal 6 2" xfId="7225" xr:uid="{00000000-0005-0000-0000-0000391C0000}"/>
    <cellStyle name="Normal 6 2 2" xfId="7226" xr:uid="{00000000-0005-0000-0000-00003A1C0000}"/>
    <cellStyle name="Normal 6 3" xfId="7227" xr:uid="{00000000-0005-0000-0000-00003B1C0000}"/>
    <cellStyle name="Normal 6 3 2" xfId="7228" xr:uid="{00000000-0005-0000-0000-00003C1C0000}"/>
    <cellStyle name="Normal 6 4" xfId="7229" xr:uid="{00000000-0005-0000-0000-00003D1C0000}"/>
    <cellStyle name="Normal 6 4 2" xfId="7230" xr:uid="{00000000-0005-0000-0000-00003E1C0000}"/>
    <cellStyle name="Normal 6 5" xfId="7231" xr:uid="{00000000-0005-0000-0000-00003F1C0000}"/>
    <cellStyle name="Normal 6 5 2" xfId="7232" xr:uid="{00000000-0005-0000-0000-0000401C0000}"/>
    <cellStyle name="Normal 6 6" xfId="7233" xr:uid="{00000000-0005-0000-0000-0000411C0000}"/>
    <cellStyle name="Normal 6 6 2" xfId="7234" xr:uid="{00000000-0005-0000-0000-0000421C0000}"/>
    <cellStyle name="Normal 6 7" xfId="7235" xr:uid="{00000000-0005-0000-0000-0000431C0000}"/>
    <cellStyle name="Normal 6 7 2" xfId="7236" xr:uid="{00000000-0005-0000-0000-0000441C0000}"/>
    <cellStyle name="Normal 6 8" xfId="7237" xr:uid="{00000000-0005-0000-0000-0000451C0000}"/>
    <cellStyle name="Normal 6 8 2" xfId="7238" xr:uid="{00000000-0005-0000-0000-0000461C0000}"/>
    <cellStyle name="Normal 6 9" xfId="7239" xr:uid="{00000000-0005-0000-0000-0000471C0000}"/>
    <cellStyle name="Normal 6 9 2" xfId="7240" xr:uid="{00000000-0005-0000-0000-0000481C0000}"/>
    <cellStyle name="Normal 6_29-030-GESTION RIESGO" xfId="7241" xr:uid="{00000000-0005-0000-0000-0000491C0000}"/>
    <cellStyle name="Normal 7" xfId="7242" xr:uid="{00000000-0005-0000-0000-00004A1C0000}"/>
    <cellStyle name="Normal 7 2" xfId="7243" xr:uid="{00000000-0005-0000-0000-00004B1C0000}"/>
    <cellStyle name="Normal 7 2 2" xfId="7244" xr:uid="{00000000-0005-0000-0000-00004C1C0000}"/>
    <cellStyle name="Normal 8" xfId="7245" xr:uid="{00000000-0005-0000-0000-00004D1C0000}"/>
    <cellStyle name="Normal 8 2" xfId="7246" xr:uid="{00000000-0005-0000-0000-00004E1C0000}"/>
    <cellStyle name="Normal 8 2 2" xfId="7247" xr:uid="{00000000-0005-0000-0000-00004F1C0000}"/>
    <cellStyle name="Normal 8 3" xfId="7248" xr:uid="{00000000-0005-0000-0000-0000501C0000}"/>
    <cellStyle name="Normal 8 3 2" xfId="7249" xr:uid="{00000000-0005-0000-0000-0000511C0000}"/>
    <cellStyle name="Normal 8 4" xfId="7250" xr:uid="{00000000-0005-0000-0000-0000521C0000}"/>
    <cellStyle name="Normal 8 4 2" xfId="7251" xr:uid="{00000000-0005-0000-0000-0000531C0000}"/>
    <cellStyle name="Normal 8 5" xfId="7252" xr:uid="{00000000-0005-0000-0000-0000541C0000}"/>
    <cellStyle name="Normal 8_29-030-GESTION RIESGO" xfId="7253" xr:uid="{00000000-0005-0000-0000-0000551C0000}"/>
    <cellStyle name="Normal 9" xfId="7254" xr:uid="{00000000-0005-0000-0000-0000561C0000}"/>
    <cellStyle name="Normal 9 2" xfId="7255" xr:uid="{00000000-0005-0000-0000-0000571C0000}"/>
    <cellStyle name="Normal 9 2 2" xfId="7256" xr:uid="{00000000-0005-0000-0000-0000581C0000}"/>
    <cellStyle name="Normal 9 3" xfId="7257" xr:uid="{00000000-0005-0000-0000-0000591C0000}"/>
    <cellStyle name="Notas 2" xfId="7258" xr:uid="{00000000-0005-0000-0000-00005A1C0000}"/>
    <cellStyle name="Notas 2 10" xfId="7259" xr:uid="{00000000-0005-0000-0000-00005B1C0000}"/>
    <cellStyle name="Notas 2 10 2" xfId="7260" xr:uid="{00000000-0005-0000-0000-00005C1C0000}"/>
    <cellStyle name="Notas 2 11" xfId="7261" xr:uid="{00000000-0005-0000-0000-00005D1C0000}"/>
    <cellStyle name="Notas 2 11 2" xfId="7262" xr:uid="{00000000-0005-0000-0000-00005E1C0000}"/>
    <cellStyle name="Notas 2 12" xfId="7263" xr:uid="{00000000-0005-0000-0000-00005F1C0000}"/>
    <cellStyle name="Notas 2 12 2" xfId="7264" xr:uid="{00000000-0005-0000-0000-0000601C0000}"/>
    <cellStyle name="Notas 2 13" xfId="7265" xr:uid="{00000000-0005-0000-0000-0000611C0000}"/>
    <cellStyle name="Notas 2 14" xfId="7266" xr:uid="{00000000-0005-0000-0000-0000621C0000}"/>
    <cellStyle name="Notas 2 15" xfId="7267" xr:uid="{00000000-0005-0000-0000-0000631C0000}"/>
    <cellStyle name="Notas 2 2" xfId="7268" xr:uid="{00000000-0005-0000-0000-0000641C0000}"/>
    <cellStyle name="Notas 2 2 2" xfId="7269" xr:uid="{00000000-0005-0000-0000-0000651C0000}"/>
    <cellStyle name="Notas 2 3" xfId="7270" xr:uid="{00000000-0005-0000-0000-0000661C0000}"/>
    <cellStyle name="Notas 2 3 2" xfId="7271" xr:uid="{00000000-0005-0000-0000-0000671C0000}"/>
    <cellStyle name="Notas 2 4" xfId="7272" xr:uid="{00000000-0005-0000-0000-0000681C0000}"/>
    <cellStyle name="Notas 2 4 2" xfId="7273" xr:uid="{00000000-0005-0000-0000-0000691C0000}"/>
    <cellStyle name="Notas 2 5" xfId="7274" xr:uid="{00000000-0005-0000-0000-00006A1C0000}"/>
    <cellStyle name="Notas 2 5 2" xfId="7275" xr:uid="{00000000-0005-0000-0000-00006B1C0000}"/>
    <cellStyle name="Notas 2 6" xfId="7276" xr:uid="{00000000-0005-0000-0000-00006C1C0000}"/>
    <cellStyle name="Notas 2 6 2" xfId="7277" xr:uid="{00000000-0005-0000-0000-00006D1C0000}"/>
    <cellStyle name="Notas 2 7" xfId="7278" xr:uid="{00000000-0005-0000-0000-00006E1C0000}"/>
    <cellStyle name="Notas 2 7 2" xfId="7279" xr:uid="{00000000-0005-0000-0000-00006F1C0000}"/>
    <cellStyle name="Notas 2 8" xfId="7280" xr:uid="{00000000-0005-0000-0000-0000701C0000}"/>
    <cellStyle name="Notas 2 8 2" xfId="7281" xr:uid="{00000000-0005-0000-0000-0000711C0000}"/>
    <cellStyle name="Notas 2 9" xfId="7282" xr:uid="{00000000-0005-0000-0000-0000721C0000}"/>
    <cellStyle name="Notas 2 9 2" xfId="7283" xr:uid="{00000000-0005-0000-0000-0000731C0000}"/>
    <cellStyle name="Notas 3" xfId="7284" xr:uid="{00000000-0005-0000-0000-0000741C0000}"/>
    <cellStyle name="Notas 3 10" xfId="7285" xr:uid="{00000000-0005-0000-0000-0000751C0000}"/>
    <cellStyle name="Notas 3 10 2" xfId="7286" xr:uid="{00000000-0005-0000-0000-0000761C0000}"/>
    <cellStyle name="Notas 3 11" xfId="7287" xr:uid="{00000000-0005-0000-0000-0000771C0000}"/>
    <cellStyle name="Notas 3 11 2" xfId="7288" xr:uid="{00000000-0005-0000-0000-0000781C0000}"/>
    <cellStyle name="Notas 3 12" xfId="7289" xr:uid="{00000000-0005-0000-0000-0000791C0000}"/>
    <cellStyle name="Notas 3 12 2" xfId="7290" xr:uid="{00000000-0005-0000-0000-00007A1C0000}"/>
    <cellStyle name="Notas 3 13" xfId="7291" xr:uid="{00000000-0005-0000-0000-00007B1C0000}"/>
    <cellStyle name="Notas 3 14" xfId="7292" xr:uid="{00000000-0005-0000-0000-00007C1C0000}"/>
    <cellStyle name="Notas 3 2" xfId="7293" xr:uid="{00000000-0005-0000-0000-00007D1C0000}"/>
    <cellStyle name="Notas 3 2 2" xfId="7294" xr:uid="{00000000-0005-0000-0000-00007E1C0000}"/>
    <cellStyle name="Notas 3 3" xfId="7295" xr:uid="{00000000-0005-0000-0000-00007F1C0000}"/>
    <cellStyle name="Notas 3 3 2" xfId="7296" xr:uid="{00000000-0005-0000-0000-0000801C0000}"/>
    <cellStyle name="Notas 3 4" xfId="7297" xr:uid="{00000000-0005-0000-0000-0000811C0000}"/>
    <cellStyle name="Notas 3 4 2" xfId="7298" xr:uid="{00000000-0005-0000-0000-0000821C0000}"/>
    <cellStyle name="Notas 3 5" xfId="7299" xr:uid="{00000000-0005-0000-0000-0000831C0000}"/>
    <cellStyle name="Notas 3 5 2" xfId="7300" xr:uid="{00000000-0005-0000-0000-0000841C0000}"/>
    <cellStyle name="Notas 3 6" xfId="7301" xr:uid="{00000000-0005-0000-0000-0000851C0000}"/>
    <cellStyle name="Notas 3 6 2" xfId="7302" xr:uid="{00000000-0005-0000-0000-0000861C0000}"/>
    <cellStyle name="Notas 3 7" xfId="7303" xr:uid="{00000000-0005-0000-0000-0000871C0000}"/>
    <cellStyle name="Notas 3 7 2" xfId="7304" xr:uid="{00000000-0005-0000-0000-0000881C0000}"/>
    <cellStyle name="Notas 3 8" xfId="7305" xr:uid="{00000000-0005-0000-0000-0000891C0000}"/>
    <cellStyle name="Notas 3 8 2" xfId="7306" xr:uid="{00000000-0005-0000-0000-00008A1C0000}"/>
    <cellStyle name="Notas 3 9" xfId="7307" xr:uid="{00000000-0005-0000-0000-00008B1C0000}"/>
    <cellStyle name="Notas 3 9 2" xfId="7308" xr:uid="{00000000-0005-0000-0000-00008C1C0000}"/>
    <cellStyle name="Notas 4" xfId="7309" xr:uid="{00000000-0005-0000-0000-00008D1C0000}"/>
    <cellStyle name="Notas 4 2" xfId="7310" xr:uid="{00000000-0005-0000-0000-00008E1C0000}"/>
    <cellStyle name="Notas 5" xfId="7311" xr:uid="{00000000-0005-0000-0000-00008F1C0000}"/>
    <cellStyle name="Notas 5 2" xfId="7312" xr:uid="{00000000-0005-0000-0000-0000901C0000}"/>
    <cellStyle name="Note" xfId="7313" xr:uid="{00000000-0005-0000-0000-0000911C0000}"/>
    <cellStyle name="Output" xfId="7314" xr:uid="{00000000-0005-0000-0000-0000921C0000}"/>
    <cellStyle name="Percent 2" xfId="7315" xr:uid="{00000000-0005-0000-0000-0000931C0000}"/>
    <cellStyle name="Percent 3" xfId="7316" xr:uid="{00000000-0005-0000-0000-0000941C0000}"/>
    <cellStyle name="Porcentaje 2" xfId="7317" xr:uid="{00000000-0005-0000-0000-0000951C0000}"/>
    <cellStyle name="Porcentaje 2 10" xfId="7318" xr:uid="{00000000-0005-0000-0000-0000961C0000}"/>
    <cellStyle name="Porcentaje 2 11" xfId="7319" xr:uid="{00000000-0005-0000-0000-0000971C0000}"/>
    <cellStyle name="Porcentaje 2 12" xfId="7320" xr:uid="{00000000-0005-0000-0000-0000981C0000}"/>
    <cellStyle name="Porcentaje 2 13" xfId="7321" xr:uid="{00000000-0005-0000-0000-0000991C0000}"/>
    <cellStyle name="Porcentaje 2 14" xfId="7322" xr:uid="{00000000-0005-0000-0000-00009A1C0000}"/>
    <cellStyle name="Porcentaje 2 15" xfId="7323" xr:uid="{00000000-0005-0000-0000-00009B1C0000}"/>
    <cellStyle name="Porcentaje 2 16" xfId="7324" xr:uid="{00000000-0005-0000-0000-00009C1C0000}"/>
    <cellStyle name="Porcentaje 2 17" xfId="7325" xr:uid="{00000000-0005-0000-0000-00009D1C0000}"/>
    <cellStyle name="Porcentaje 2 18" xfId="7326" xr:uid="{00000000-0005-0000-0000-00009E1C0000}"/>
    <cellStyle name="Porcentaje 2 19" xfId="7327" xr:uid="{00000000-0005-0000-0000-00009F1C0000}"/>
    <cellStyle name="Porcentaje 2 2" xfId="7328" xr:uid="{00000000-0005-0000-0000-0000A01C0000}"/>
    <cellStyle name="Porcentaje 2 20" xfId="7329" xr:uid="{00000000-0005-0000-0000-0000A11C0000}"/>
    <cellStyle name="Porcentaje 2 21" xfId="7330" xr:uid="{00000000-0005-0000-0000-0000A21C0000}"/>
    <cellStyle name="Porcentaje 2 22" xfId="7331" xr:uid="{00000000-0005-0000-0000-0000A31C0000}"/>
    <cellStyle name="Porcentaje 2 23" xfId="7332" xr:uid="{00000000-0005-0000-0000-0000A41C0000}"/>
    <cellStyle name="Porcentaje 2 24" xfId="7333" xr:uid="{00000000-0005-0000-0000-0000A51C0000}"/>
    <cellStyle name="Porcentaje 2 25" xfId="7334" xr:uid="{00000000-0005-0000-0000-0000A61C0000}"/>
    <cellStyle name="Porcentaje 2 26" xfId="7335" xr:uid="{00000000-0005-0000-0000-0000A71C0000}"/>
    <cellStyle name="Porcentaje 2 27" xfId="7336" xr:uid="{00000000-0005-0000-0000-0000A81C0000}"/>
    <cellStyle name="Porcentaje 2 28" xfId="7337" xr:uid="{00000000-0005-0000-0000-0000A91C0000}"/>
    <cellStyle name="Porcentaje 2 3" xfId="7338" xr:uid="{00000000-0005-0000-0000-0000AA1C0000}"/>
    <cellStyle name="Porcentaje 2 4" xfId="7339" xr:uid="{00000000-0005-0000-0000-0000AB1C0000}"/>
    <cellStyle name="Porcentaje 2 5" xfId="7340" xr:uid="{00000000-0005-0000-0000-0000AC1C0000}"/>
    <cellStyle name="Porcentaje 2 6" xfId="7341" xr:uid="{00000000-0005-0000-0000-0000AD1C0000}"/>
    <cellStyle name="Porcentaje 2 7" xfId="7342" xr:uid="{00000000-0005-0000-0000-0000AE1C0000}"/>
    <cellStyle name="Porcentaje 2 8" xfId="7343" xr:uid="{00000000-0005-0000-0000-0000AF1C0000}"/>
    <cellStyle name="Porcentaje 2 9" xfId="7344" xr:uid="{00000000-0005-0000-0000-0000B01C0000}"/>
    <cellStyle name="Porcentaje 3" xfId="7345" xr:uid="{00000000-0005-0000-0000-0000B11C0000}"/>
    <cellStyle name="Porcentual 10" xfId="7346" xr:uid="{00000000-0005-0000-0000-0000B21C0000}"/>
    <cellStyle name="Porcentual 10 2" xfId="7347" xr:uid="{00000000-0005-0000-0000-0000B31C0000}"/>
    <cellStyle name="Porcentual 10 2 2" xfId="7348" xr:uid="{00000000-0005-0000-0000-0000B41C0000}"/>
    <cellStyle name="Porcentual 10 2 2 2" xfId="7349" xr:uid="{00000000-0005-0000-0000-0000B51C0000}"/>
    <cellStyle name="Porcentual 10 2 3" xfId="7350" xr:uid="{00000000-0005-0000-0000-0000B61C0000}"/>
    <cellStyle name="Porcentual 10 2 4" xfId="7351" xr:uid="{00000000-0005-0000-0000-0000B71C0000}"/>
    <cellStyle name="Porcentual 10 3" xfId="7352" xr:uid="{00000000-0005-0000-0000-0000B81C0000}"/>
    <cellStyle name="Porcentual 10 3 2" xfId="7353" xr:uid="{00000000-0005-0000-0000-0000B91C0000}"/>
    <cellStyle name="Porcentual 10 4" xfId="7354" xr:uid="{00000000-0005-0000-0000-0000BA1C0000}"/>
    <cellStyle name="Porcentual 10 5" xfId="7355" xr:uid="{00000000-0005-0000-0000-0000BB1C0000}"/>
    <cellStyle name="Porcentual 11" xfId="7356" xr:uid="{00000000-0005-0000-0000-0000BC1C0000}"/>
    <cellStyle name="Porcentual 11 2" xfId="7357" xr:uid="{00000000-0005-0000-0000-0000BD1C0000}"/>
    <cellStyle name="Porcentual 11 2 2" xfId="7358" xr:uid="{00000000-0005-0000-0000-0000BE1C0000}"/>
    <cellStyle name="Porcentual 11 2 2 2" xfId="7359" xr:uid="{00000000-0005-0000-0000-0000BF1C0000}"/>
    <cellStyle name="Porcentual 11 2 3" xfId="7360" xr:uid="{00000000-0005-0000-0000-0000C01C0000}"/>
    <cellStyle name="Porcentual 11 2 4" xfId="7361" xr:uid="{00000000-0005-0000-0000-0000C11C0000}"/>
    <cellStyle name="Porcentual 11 3" xfId="7362" xr:uid="{00000000-0005-0000-0000-0000C21C0000}"/>
    <cellStyle name="Porcentual 11 3 2" xfId="7363" xr:uid="{00000000-0005-0000-0000-0000C31C0000}"/>
    <cellStyle name="Porcentual 11 4" xfId="7364" xr:uid="{00000000-0005-0000-0000-0000C41C0000}"/>
    <cellStyle name="Porcentual 11 5" xfId="7365" xr:uid="{00000000-0005-0000-0000-0000C51C0000}"/>
    <cellStyle name="Porcentual 12" xfId="7366" xr:uid="{00000000-0005-0000-0000-0000C61C0000}"/>
    <cellStyle name="Porcentual 12 2" xfId="7367" xr:uid="{00000000-0005-0000-0000-0000C71C0000}"/>
    <cellStyle name="Porcentual 12 2 2" xfId="7368" xr:uid="{00000000-0005-0000-0000-0000C81C0000}"/>
    <cellStyle name="Porcentual 12 2 2 2" xfId="7369" xr:uid="{00000000-0005-0000-0000-0000C91C0000}"/>
    <cellStyle name="Porcentual 12 2 3" xfId="7370" xr:uid="{00000000-0005-0000-0000-0000CA1C0000}"/>
    <cellStyle name="Porcentual 12 2 4" xfId="7371" xr:uid="{00000000-0005-0000-0000-0000CB1C0000}"/>
    <cellStyle name="Porcentual 12 3" xfId="7372" xr:uid="{00000000-0005-0000-0000-0000CC1C0000}"/>
    <cellStyle name="Porcentual 12 3 2" xfId="7373" xr:uid="{00000000-0005-0000-0000-0000CD1C0000}"/>
    <cellStyle name="Porcentual 12 4" xfId="7374" xr:uid="{00000000-0005-0000-0000-0000CE1C0000}"/>
    <cellStyle name="Porcentual 12 5" xfId="7375" xr:uid="{00000000-0005-0000-0000-0000CF1C0000}"/>
    <cellStyle name="Porcentual 13" xfId="7376" xr:uid="{00000000-0005-0000-0000-0000D01C0000}"/>
    <cellStyle name="Porcentual 13 2" xfId="7377" xr:uid="{00000000-0005-0000-0000-0000D11C0000}"/>
    <cellStyle name="Porcentual 13 2 2" xfId="7378" xr:uid="{00000000-0005-0000-0000-0000D21C0000}"/>
    <cellStyle name="Porcentual 13 2 2 2" xfId="7379" xr:uid="{00000000-0005-0000-0000-0000D31C0000}"/>
    <cellStyle name="Porcentual 13 2 3" xfId="7380" xr:uid="{00000000-0005-0000-0000-0000D41C0000}"/>
    <cellStyle name="Porcentual 13 2 4" xfId="7381" xr:uid="{00000000-0005-0000-0000-0000D51C0000}"/>
    <cellStyle name="Porcentual 13 3" xfId="7382" xr:uid="{00000000-0005-0000-0000-0000D61C0000}"/>
    <cellStyle name="Porcentual 13 3 2" xfId="7383" xr:uid="{00000000-0005-0000-0000-0000D71C0000}"/>
    <cellStyle name="Porcentual 13 4" xfId="7384" xr:uid="{00000000-0005-0000-0000-0000D81C0000}"/>
    <cellStyle name="Porcentual 13 5" xfId="7385" xr:uid="{00000000-0005-0000-0000-0000D91C0000}"/>
    <cellStyle name="Porcentual 14" xfId="7386" xr:uid="{00000000-0005-0000-0000-0000DA1C0000}"/>
    <cellStyle name="Porcentual 14 2" xfId="7387" xr:uid="{00000000-0005-0000-0000-0000DB1C0000}"/>
    <cellStyle name="Porcentual 14 2 2" xfId="7388" xr:uid="{00000000-0005-0000-0000-0000DC1C0000}"/>
    <cellStyle name="Porcentual 14 2 2 2" xfId="7389" xr:uid="{00000000-0005-0000-0000-0000DD1C0000}"/>
    <cellStyle name="Porcentual 14 2 3" xfId="7390" xr:uid="{00000000-0005-0000-0000-0000DE1C0000}"/>
    <cellStyle name="Porcentual 14 2 4" xfId="7391" xr:uid="{00000000-0005-0000-0000-0000DF1C0000}"/>
    <cellStyle name="Porcentual 14 3" xfId="7392" xr:uid="{00000000-0005-0000-0000-0000E01C0000}"/>
    <cellStyle name="Porcentual 14 3 2" xfId="7393" xr:uid="{00000000-0005-0000-0000-0000E11C0000}"/>
    <cellStyle name="Porcentual 14 4" xfId="7394" xr:uid="{00000000-0005-0000-0000-0000E21C0000}"/>
    <cellStyle name="Porcentual 14 5" xfId="7395" xr:uid="{00000000-0005-0000-0000-0000E31C0000}"/>
    <cellStyle name="Porcentual 15" xfId="7396" xr:uid="{00000000-0005-0000-0000-0000E41C0000}"/>
    <cellStyle name="Porcentual 15 2" xfId="7397" xr:uid="{00000000-0005-0000-0000-0000E51C0000}"/>
    <cellStyle name="Porcentual 15 2 2" xfId="7398" xr:uid="{00000000-0005-0000-0000-0000E61C0000}"/>
    <cellStyle name="Porcentual 15 3" xfId="7399" xr:uid="{00000000-0005-0000-0000-0000E71C0000}"/>
    <cellStyle name="Porcentual 16" xfId="7400" xr:uid="{00000000-0005-0000-0000-0000E81C0000}"/>
    <cellStyle name="Porcentual 16 2" xfId="7401" xr:uid="{00000000-0005-0000-0000-0000E91C0000}"/>
    <cellStyle name="Porcentual 2" xfId="7402" xr:uid="{00000000-0005-0000-0000-0000EA1C0000}"/>
    <cellStyle name="Porcentual 2 10" xfId="7403" xr:uid="{00000000-0005-0000-0000-0000EB1C0000}"/>
    <cellStyle name="Porcentual 2 10 2" xfId="7404" xr:uid="{00000000-0005-0000-0000-0000EC1C0000}"/>
    <cellStyle name="Porcentual 2 11" xfId="7405" xr:uid="{00000000-0005-0000-0000-0000ED1C0000}"/>
    <cellStyle name="Porcentual 2 11 2" xfId="7406" xr:uid="{00000000-0005-0000-0000-0000EE1C0000}"/>
    <cellStyle name="Porcentual 2 12" xfId="7407" xr:uid="{00000000-0005-0000-0000-0000EF1C0000}"/>
    <cellStyle name="Porcentual 2 12 2" xfId="7408" xr:uid="{00000000-0005-0000-0000-0000F01C0000}"/>
    <cellStyle name="Porcentual 2 13" xfId="7409" xr:uid="{00000000-0005-0000-0000-0000F11C0000}"/>
    <cellStyle name="Porcentual 2 13 2" xfId="7410" xr:uid="{00000000-0005-0000-0000-0000F21C0000}"/>
    <cellStyle name="Porcentual 2 14" xfId="7411" xr:uid="{00000000-0005-0000-0000-0000F31C0000}"/>
    <cellStyle name="Porcentual 2 15" xfId="7412" xr:uid="{00000000-0005-0000-0000-0000F41C0000}"/>
    <cellStyle name="Porcentual 2 16" xfId="7413" xr:uid="{00000000-0005-0000-0000-0000F51C0000}"/>
    <cellStyle name="Porcentual 2 17" xfId="7414" xr:uid="{00000000-0005-0000-0000-0000F61C0000}"/>
    <cellStyle name="Porcentual 2 18" xfId="7415" xr:uid="{00000000-0005-0000-0000-0000F71C0000}"/>
    <cellStyle name="Porcentual 2 19" xfId="7416" xr:uid="{00000000-0005-0000-0000-0000F81C0000}"/>
    <cellStyle name="Porcentual 2 2" xfId="7417" xr:uid="{00000000-0005-0000-0000-0000F91C0000}"/>
    <cellStyle name="Porcentual 2 2 2" xfId="7418" xr:uid="{00000000-0005-0000-0000-0000FA1C0000}"/>
    <cellStyle name="Porcentual 2 2 3" xfId="7419" xr:uid="{00000000-0005-0000-0000-0000FB1C0000}"/>
    <cellStyle name="Porcentual 2 20" xfId="7420" xr:uid="{00000000-0005-0000-0000-0000FC1C0000}"/>
    <cellStyle name="Porcentual 2 21" xfId="7421" xr:uid="{00000000-0005-0000-0000-0000FD1C0000}"/>
    <cellStyle name="Porcentual 2 22" xfId="7422" xr:uid="{00000000-0005-0000-0000-0000FE1C0000}"/>
    <cellStyle name="Porcentual 2 23" xfId="7423" xr:uid="{00000000-0005-0000-0000-0000FF1C0000}"/>
    <cellStyle name="Porcentual 2 24" xfId="7424" xr:uid="{00000000-0005-0000-0000-0000001D0000}"/>
    <cellStyle name="Porcentual 2 3" xfId="7425" xr:uid="{00000000-0005-0000-0000-0000011D0000}"/>
    <cellStyle name="Porcentual 2 3 2" xfId="7426" xr:uid="{00000000-0005-0000-0000-0000021D0000}"/>
    <cellStyle name="Porcentual 2 4" xfId="7427" xr:uid="{00000000-0005-0000-0000-0000031D0000}"/>
    <cellStyle name="Porcentual 2 4 2" xfId="7428" xr:uid="{00000000-0005-0000-0000-0000041D0000}"/>
    <cellStyle name="Porcentual 2 5" xfId="7429" xr:uid="{00000000-0005-0000-0000-0000051D0000}"/>
    <cellStyle name="Porcentual 2 5 2" xfId="7430" xr:uid="{00000000-0005-0000-0000-0000061D0000}"/>
    <cellStyle name="Porcentual 2 6" xfId="7431" xr:uid="{00000000-0005-0000-0000-0000071D0000}"/>
    <cellStyle name="Porcentual 2 6 2" xfId="7432" xr:uid="{00000000-0005-0000-0000-0000081D0000}"/>
    <cellStyle name="Porcentual 2 7" xfId="7433" xr:uid="{00000000-0005-0000-0000-0000091D0000}"/>
    <cellStyle name="Porcentual 2 7 2" xfId="7434" xr:uid="{00000000-0005-0000-0000-00000A1D0000}"/>
    <cellStyle name="Porcentual 2 8" xfId="7435" xr:uid="{00000000-0005-0000-0000-00000B1D0000}"/>
    <cellStyle name="Porcentual 2 8 2" xfId="7436" xr:uid="{00000000-0005-0000-0000-00000C1D0000}"/>
    <cellStyle name="Porcentual 2 9" xfId="7437" xr:uid="{00000000-0005-0000-0000-00000D1D0000}"/>
    <cellStyle name="Porcentual 2 9 2" xfId="7438" xr:uid="{00000000-0005-0000-0000-00000E1D0000}"/>
    <cellStyle name="Porcentual 3" xfId="7439" xr:uid="{00000000-0005-0000-0000-00000F1D0000}"/>
    <cellStyle name="Porcentual 3 10" xfId="7440" xr:uid="{00000000-0005-0000-0000-0000101D0000}"/>
    <cellStyle name="Porcentual 3 10 2" xfId="7441" xr:uid="{00000000-0005-0000-0000-0000111D0000}"/>
    <cellStyle name="Porcentual 3 11" xfId="7442" xr:uid="{00000000-0005-0000-0000-0000121D0000}"/>
    <cellStyle name="Porcentual 3 11 2" xfId="7443" xr:uid="{00000000-0005-0000-0000-0000131D0000}"/>
    <cellStyle name="Porcentual 3 12" xfId="7444" xr:uid="{00000000-0005-0000-0000-0000141D0000}"/>
    <cellStyle name="Porcentual 3 12 2" xfId="7445" xr:uid="{00000000-0005-0000-0000-0000151D0000}"/>
    <cellStyle name="Porcentual 3 13" xfId="7446" xr:uid="{00000000-0005-0000-0000-0000161D0000}"/>
    <cellStyle name="Porcentual 3 2" xfId="7447" xr:uid="{00000000-0005-0000-0000-0000171D0000}"/>
    <cellStyle name="Porcentual 3 2 2" xfId="7448" xr:uid="{00000000-0005-0000-0000-0000181D0000}"/>
    <cellStyle name="Porcentual 3 3" xfId="7449" xr:uid="{00000000-0005-0000-0000-0000191D0000}"/>
    <cellStyle name="Porcentual 3 3 2" xfId="7450" xr:uid="{00000000-0005-0000-0000-00001A1D0000}"/>
    <cellStyle name="Porcentual 3 4" xfId="7451" xr:uid="{00000000-0005-0000-0000-00001B1D0000}"/>
    <cellStyle name="Porcentual 3 4 2" xfId="7452" xr:uid="{00000000-0005-0000-0000-00001C1D0000}"/>
    <cellStyle name="Porcentual 3 5" xfId="7453" xr:uid="{00000000-0005-0000-0000-00001D1D0000}"/>
    <cellStyle name="Porcentual 3 5 2" xfId="7454" xr:uid="{00000000-0005-0000-0000-00001E1D0000}"/>
    <cellStyle name="Porcentual 3 6" xfId="7455" xr:uid="{00000000-0005-0000-0000-00001F1D0000}"/>
    <cellStyle name="Porcentual 3 6 2" xfId="7456" xr:uid="{00000000-0005-0000-0000-0000201D0000}"/>
    <cellStyle name="Porcentual 3 7" xfId="7457" xr:uid="{00000000-0005-0000-0000-0000211D0000}"/>
    <cellStyle name="Porcentual 3 7 2" xfId="7458" xr:uid="{00000000-0005-0000-0000-0000221D0000}"/>
    <cellStyle name="Porcentual 3 8" xfId="7459" xr:uid="{00000000-0005-0000-0000-0000231D0000}"/>
    <cellStyle name="Porcentual 3 8 2" xfId="7460" xr:uid="{00000000-0005-0000-0000-0000241D0000}"/>
    <cellStyle name="Porcentual 3 9" xfId="7461" xr:uid="{00000000-0005-0000-0000-0000251D0000}"/>
    <cellStyle name="Porcentual 3 9 2" xfId="7462" xr:uid="{00000000-0005-0000-0000-0000261D0000}"/>
    <cellStyle name="Porcentual 4" xfId="7463" xr:uid="{00000000-0005-0000-0000-0000271D0000}"/>
    <cellStyle name="Porcentual 4 10" xfId="7464" xr:uid="{00000000-0005-0000-0000-0000281D0000}"/>
    <cellStyle name="Porcentual 4 10 2" xfId="7465" xr:uid="{00000000-0005-0000-0000-0000291D0000}"/>
    <cellStyle name="Porcentual 4 11" xfId="7466" xr:uid="{00000000-0005-0000-0000-00002A1D0000}"/>
    <cellStyle name="Porcentual 4 11 2" xfId="7467" xr:uid="{00000000-0005-0000-0000-00002B1D0000}"/>
    <cellStyle name="Porcentual 4 12" xfId="7468" xr:uid="{00000000-0005-0000-0000-00002C1D0000}"/>
    <cellStyle name="Porcentual 4 12 2" xfId="7469" xr:uid="{00000000-0005-0000-0000-00002D1D0000}"/>
    <cellStyle name="Porcentual 4 13" xfId="7470" xr:uid="{00000000-0005-0000-0000-00002E1D0000}"/>
    <cellStyle name="Porcentual 4 14" xfId="7471" xr:uid="{00000000-0005-0000-0000-00002F1D0000}"/>
    <cellStyle name="Porcentual 4 2" xfId="7472" xr:uid="{00000000-0005-0000-0000-0000301D0000}"/>
    <cellStyle name="Porcentual 4 2 2" xfId="7473" xr:uid="{00000000-0005-0000-0000-0000311D0000}"/>
    <cellStyle name="Porcentual 4 3" xfId="7474" xr:uid="{00000000-0005-0000-0000-0000321D0000}"/>
    <cellStyle name="Porcentual 4 3 2" xfId="7475" xr:uid="{00000000-0005-0000-0000-0000331D0000}"/>
    <cellStyle name="Porcentual 4 4" xfId="7476" xr:uid="{00000000-0005-0000-0000-0000341D0000}"/>
    <cellStyle name="Porcentual 4 4 2" xfId="7477" xr:uid="{00000000-0005-0000-0000-0000351D0000}"/>
    <cellStyle name="Porcentual 4 5" xfId="7478" xr:uid="{00000000-0005-0000-0000-0000361D0000}"/>
    <cellStyle name="Porcentual 4 5 2" xfId="7479" xr:uid="{00000000-0005-0000-0000-0000371D0000}"/>
    <cellStyle name="Porcentual 4 6" xfId="7480" xr:uid="{00000000-0005-0000-0000-0000381D0000}"/>
    <cellStyle name="Porcentual 4 6 2" xfId="7481" xr:uid="{00000000-0005-0000-0000-0000391D0000}"/>
    <cellStyle name="Porcentual 4 7" xfId="7482" xr:uid="{00000000-0005-0000-0000-00003A1D0000}"/>
    <cellStyle name="Porcentual 4 7 2" xfId="7483" xr:uid="{00000000-0005-0000-0000-00003B1D0000}"/>
    <cellStyle name="Porcentual 4 8" xfId="7484" xr:uid="{00000000-0005-0000-0000-00003C1D0000}"/>
    <cellStyle name="Porcentual 4 8 2" xfId="7485" xr:uid="{00000000-0005-0000-0000-00003D1D0000}"/>
    <cellStyle name="Porcentual 4 9" xfId="7486" xr:uid="{00000000-0005-0000-0000-00003E1D0000}"/>
    <cellStyle name="Porcentual 4 9 2" xfId="7487" xr:uid="{00000000-0005-0000-0000-00003F1D0000}"/>
    <cellStyle name="Porcentual 5" xfId="7488" xr:uid="{00000000-0005-0000-0000-0000401D0000}"/>
    <cellStyle name="Porcentual 5 2" xfId="7489" xr:uid="{00000000-0005-0000-0000-0000411D0000}"/>
    <cellStyle name="Porcentual 5 2 2" xfId="7490" xr:uid="{00000000-0005-0000-0000-0000421D0000}"/>
    <cellStyle name="Porcentual 5 2 2 2" xfId="7491" xr:uid="{00000000-0005-0000-0000-0000431D0000}"/>
    <cellStyle name="Porcentual 5 2 3" xfId="7492" xr:uid="{00000000-0005-0000-0000-0000441D0000}"/>
    <cellStyle name="Porcentual 5 2 4" xfId="7493" xr:uid="{00000000-0005-0000-0000-0000451D0000}"/>
    <cellStyle name="Porcentual 5 3" xfId="7494" xr:uid="{00000000-0005-0000-0000-0000461D0000}"/>
    <cellStyle name="Porcentual 5 3 2" xfId="7495" xr:uid="{00000000-0005-0000-0000-0000471D0000}"/>
    <cellStyle name="Porcentual 5 4" xfId="7496" xr:uid="{00000000-0005-0000-0000-0000481D0000}"/>
    <cellStyle name="Porcentual 5 5" xfId="7497" xr:uid="{00000000-0005-0000-0000-0000491D0000}"/>
    <cellStyle name="Porcentual 5 6" xfId="7498" xr:uid="{00000000-0005-0000-0000-00004A1D0000}"/>
    <cellStyle name="Porcentual 6" xfId="7499" xr:uid="{00000000-0005-0000-0000-00004B1D0000}"/>
    <cellStyle name="Porcentual 6 2" xfId="7500" xr:uid="{00000000-0005-0000-0000-00004C1D0000}"/>
    <cellStyle name="Porcentual 6 2 2" xfId="7501" xr:uid="{00000000-0005-0000-0000-00004D1D0000}"/>
    <cellStyle name="Porcentual 6 2 2 2" xfId="7502" xr:uid="{00000000-0005-0000-0000-00004E1D0000}"/>
    <cellStyle name="Porcentual 6 2 3" xfId="7503" xr:uid="{00000000-0005-0000-0000-00004F1D0000}"/>
    <cellStyle name="Porcentual 6 2 4" xfId="7504" xr:uid="{00000000-0005-0000-0000-0000501D0000}"/>
    <cellStyle name="Porcentual 6 3" xfId="7505" xr:uid="{00000000-0005-0000-0000-0000511D0000}"/>
    <cellStyle name="Porcentual 6 3 2" xfId="7506" xr:uid="{00000000-0005-0000-0000-0000521D0000}"/>
    <cellStyle name="Porcentual 6 4" xfId="7507" xr:uid="{00000000-0005-0000-0000-0000531D0000}"/>
    <cellStyle name="Porcentual 6 5" xfId="7508" xr:uid="{00000000-0005-0000-0000-0000541D0000}"/>
    <cellStyle name="Porcentual 7" xfId="7509" xr:uid="{00000000-0005-0000-0000-0000551D0000}"/>
    <cellStyle name="Porcentual 7 2" xfId="7510" xr:uid="{00000000-0005-0000-0000-0000561D0000}"/>
    <cellStyle name="Porcentual 7 2 2" xfId="7511" xr:uid="{00000000-0005-0000-0000-0000571D0000}"/>
    <cellStyle name="Porcentual 7 2 2 2" xfId="7512" xr:uid="{00000000-0005-0000-0000-0000581D0000}"/>
    <cellStyle name="Porcentual 7 2 3" xfId="7513" xr:uid="{00000000-0005-0000-0000-0000591D0000}"/>
    <cellStyle name="Porcentual 7 2 4" xfId="7514" xr:uid="{00000000-0005-0000-0000-00005A1D0000}"/>
    <cellStyle name="Porcentual 7 3" xfId="7515" xr:uid="{00000000-0005-0000-0000-00005B1D0000}"/>
    <cellStyle name="Porcentual 7 3 2" xfId="7516" xr:uid="{00000000-0005-0000-0000-00005C1D0000}"/>
    <cellStyle name="Porcentual 7 4" xfId="7517" xr:uid="{00000000-0005-0000-0000-00005D1D0000}"/>
    <cellStyle name="Porcentual 7 5" xfId="7518" xr:uid="{00000000-0005-0000-0000-00005E1D0000}"/>
    <cellStyle name="Porcentual 8" xfId="7519" xr:uid="{00000000-0005-0000-0000-00005F1D0000}"/>
    <cellStyle name="Porcentual 8 2" xfId="7520" xr:uid="{00000000-0005-0000-0000-0000601D0000}"/>
    <cellStyle name="Porcentual 8 2 2" xfId="7521" xr:uid="{00000000-0005-0000-0000-0000611D0000}"/>
    <cellStyle name="Porcentual 8 2 2 2" xfId="7522" xr:uid="{00000000-0005-0000-0000-0000621D0000}"/>
    <cellStyle name="Porcentual 8 2 3" xfId="7523" xr:uid="{00000000-0005-0000-0000-0000631D0000}"/>
    <cellStyle name="Porcentual 8 2 4" xfId="7524" xr:uid="{00000000-0005-0000-0000-0000641D0000}"/>
    <cellStyle name="Porcentual 8 3" xfId="7525" xr:uid="{00000000-0005-0000-0000-0000651D0000}"/>
    <cellStyle name="Porcentual 8 3 2" xfId="7526" xr:uid="{00000000-0005-0000-0000-0000661D0000}"/>
    <cellStyle name="Porcentual 8 4" xfId="7527" xr:uid="{00000000-0005-0000-0000-0000671D0000}"/>
    <cellStyle name="Porcentual 8 5" xfId="7528" xr:uid="{00000000-0005-0000-0000-0000681D0000}"/>
    <cellStyle name="Porcentual 9" xfId="7529" xr:uid="{00000000-0005-0000-0000-0000691D0000}"/>
    <cellStyle name="Porcentual 9 2" xfId="7530" xr:uid="{00000000-0005-0000-0000-00006A1D0000}"/>
    <cellStyle name="Porcentual 9 2 2" xfId="7531" xr:uid="{00000000-0005-0000-0000-00006B1D0000}"/>
    <cellStyle name="Porcentual 9 2 2 2" xfId="7532" xr:uid="{00000000-0005-0000-0000-00006C1D0000}"/>
    <cellStyle name="Porcentual 9 2 3" xfId="7533" xr:uid="{00000000-0005-0000-0000-00006D1D0000}"/>
    <cellStyle name="Porcentual 9 2 4" xfId="7534" xr:uid="{00000000-0005-0000-0000-00006E1D0000}"/>
    <cellStyle name="Porcentual 9 3" xfId="7535" xr:uid="{00000000-0005-0000-0000-00006F1D0000}"/>
    <cellStyle name="Porcentual 9 3 2" xfId="7536" xr:uid="{00000000-0005-0000-0000-0000701D0000}"/>
    <cellStyle name="Porcentual 9 4" xfId="7537" xr:uid="{00000000-0005-0000-0000-0000711D0000}"/>
    <cellStyle name="Porcentual 9 5" xfId="7538" xr:uid="{00000000-0005-0000-0000-0000721D0000}"/>
    <cellStyle name="Result" xfId="7539" xr:uid="{00000000-0005-0000-0000-0000731D0000}"/>
    <cellStyle name="Result2" xfId="7540" xr:uid="{00000000-0005-0000-0000-0000741D0000}"/>
    <cellStyle name="Salida 2" xfId="7541" xr:uid="{00000000-0005-0000-0000-0000751D0000}"/>
    <cellStyle name="Salida 2 2" xfId="7542" xr:uid="{00000000-0005-0000-0000-0000761D0000}"/>
    <cellStyle name="Salida 3" xfId="7543" xr:uid="{00000000-0005-0000-0000-0000771D0000}"/>
    <cellStyle name="Salida 3 2" xfId="7544" xr:uid="{00000000-0005-0000-0000-0000781D0000}"/>
    <cellStyle name="SectionHeader" xfId="7545" xr:uid="{00000000-0005-0000-0000-0000791D0000}"/>
    <cellStyle name="SectionHeader 2" xfId="7546" xr:uid="{00000000-0005-0000-0000-00007A1D0000}"/>
    <cellStyle name="TableStyleLight1" xfId="7547" xr:uid="{00000000-0005-0000-0000-00007B1D0000}"/>
    <cellStyle name="Texto de advertencia 2" xfId="7548" xr:uid="{00000000-0005-0000-0000-00007C1D0000}"/>
    <cellStyle name="Texto de advertencia 2 2" xfId="7549" xr:uid="{00000000-0005-0000-0000-00007D1D0000}"/>
    <cellStyle name="Texto de advertencia 2 2 2" xfId="7550" xr:uid="{00000000-0005-0000-0000-00007E1D0000}"/>
    <cellStyle name="Texto de advertencia 2 3" xfId="7551" xr:uid="{00000000-0005-0000-0000-00007F1D0000}"/>
    <cellStyle name="Texto de advertencia 3" xfId="7552" xr:uid="{00000000-0005-0000-0000-0000801D0000}"/>
    <cellStyle name="Texto de advertencia 3 2" xfId="7553" xr:uid="{00000000-0005-0000-0000-0000811D0000}"/>
    <cellStyle name="Texto de advertencia 3 2 2" xfId="7554" xr:uid="{00000000-0005-0000-0000-0000821D0000}"/>
    <cellStyle name="Texto de advertencia 3 3" xfId="7555" xr:uid="{00000000-0005-0000-0000-0000831D0000}"/>
    <cellStyle name="Texto explicativo 2" xfId="7556" xr:uid="{00000000-0005-0000-0000-0000841D0000}"/>
    <cellStyle name="Texto explicativo 2 2" xfId="7557" xr:uid="{00000000-0005-0000-0000-0000851D0000}"/>
    <cellStyle name="Texto explicativo 3" xfId="7558" xr:uid="{00000000-0005-0000-0000-0000861D0000}"/>
    <cellStyle name="Texto explicativo 3 2" xfId="7559" xr:uid="{00000000-0005-0000-0000-0000871D0000}"/>
    <cellStyle name="Title" xfId="7560" xr:uid="{00000000-0005-0000-0000-0000881D0000}"/>
    <cellStyle name="Título 1 2" xfId="7561" xr:uid="{00000000-0005-0000-0000-0000891D0000}"/>
    <cellStyle name="Título 1 2 2" xfId="7562" xr:uid="{00000000-0005-0000-0000-00008A1D0000}"/>
    <cellStyle name="Título 1 3" xfId="7563" xr:uid="{00000000-0005-0000-0000-00008B1D0000}"/>
    <cellStyle name="Título 1 3 2" xfId="7564" xr:uid="{00000000-0005-0000-0000-00008C1D0000}"/>
    <cellStyle name="Título 2 2" xfId="7565" xr:uid="{00000000-0005-0000-0000-00008D1D0000}"/>
    <cellStyle name="Título 2 2 2" xfId="7566" xr:uid="{00000000-0005-0000-0000-00008E1D0000}"/>
    <cellStyle name="Título 2 3" xfId="7567" xr:uid="{00000000-0005-0000-0000-00008F1D0000}"/>
    <cellStyle name="Título 2 3 2" xfId="7568" xr:uid="{00000000-0005-0000-0000-0000901D0000}"/>
    <cellStyle name="Título 3 2" xfId="7569" xr:uid="{00000000-0005-0000-0000-0000911D0000}"/>
    <cellStyle name="Título 3 2 2" xfId="7570" xr:uid="{00000000-0005-0000-0000-0000921D0000}"/>
    <cellStyle name="Título 3 3" xfId="7571" xr:uid="{00000000-0005-0000-0000-0000931D0000}"/>
    <cellStyle name="Título 3 3 2" xfId="7572" xr:uid="{00000000-0005-0000-0000-0000941D0000}"/>
    <cellStyle name="Título 4" xfId="7573" xr:uid="{00000000-0005-0000-0000-0000951D0000}"/>
    <cellStyle name="Título 4 2" xfId="7574" xr:uid="{00000000-0005-0000-0000-0000961D0000}"/>
    <cellStyle name="Título 5" xfId="7575" xr:uid="{00000000-0005-0000-0000-0000971D0000}"/>
    <cellStyle name="Título 5 2" xfId="7576" xr:uid="{00000000-0005-0000-0000-0000981D0000}"/>
    <cellStyle name="Total 2" xfId="7577" xr:uid="{00000000-0005-0000-0000-0000991D0000}"/>
    <cellStyle name="Total 2 2" xfId="7578" xr:uid="{00000000-0005-0000-0000-00009A1D0000}"/>
    <cellStyle name="Total 2 2 2" xfId="7579" xr:uid="{00000000-0005-0000-0000-00009B1D0000}"/>
    <cellStyle name="Total 2 3" xfId="7580" xr:uid="{00000000-0005-0000-0000-00009C1D0000}"/>
    <cellStyle name="Total 3" xfId="7581" xr:uid="{00000000-0005-0000-0000-00009D1D0000}"/>
    <cellStyle name="Total 3 2" xfId="7582" xr:uid="{00000000-0005-0000-0000-00009E1D0000}"/>
    <cellStyle name="Total 3 2 2" xfId="7583" xr:uid="{00000000-0005-0000-0000-00009F1D0000}"/>
    <cellStyle name="Total 3 3" xfId="7584" xr:uid="{00000000-0005-0000-0000-0000A01D0000}"/>
    <cellStyle name="Warning Text" xfId="7585" xr:uid="{00000000-0005-0000-0000-0000A11D0000}"/>
    <cellStyle name="쉼표 2" xfId="7586" xr:uid="{00000000-0005-0000-0000-0000A21D0000}"/>
    <cellStyle name="쉼표 2 2" xfId="7587" xr:uid="{00000000-0005-0000-0000-0000A31D0000}"/>
    <cellStyle name="표준 2" xfId="7588" xr:uid="{00000000-0005-0000-0000-0000A41D0000}"/>
    <cellStyle name="표준 2 2" xfId="7589" xr:uid="{00000000-0005-0000-0000-0000A51D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847724</xdr:colOff>
      <xdr:row>0</xdr:row>
      <xdr:rowOff>0</xdr:rowOff>
    </xdr:from>
    <xdr:to>
      <xdr:col>1</xdr:col>
      <xdr:colOff>838508</xdr:colOff>
      <xdr:row>3</xdr:row>
      <xdr:rowOff>66675</xdr:rowOff>
    </xdr:to>
    <xdr:pic>
      <xdr:nvPicPr>
        <xdr:cNvPr id="8412" name="Imagen 3">
          <a:extLst>
            <a:ext uri="{FF2B5EF4-FFF2-40B4-BE49-F238E27FC236}">
              <a16:creationId xmlns:a16="http://schemas.microsoft.com/office/drawing/2014/main" id="{6EDF80C6-2938-4105-AE91-059AD9BC5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58" r="68677"/>
        <a:stretch>
          <a:fillRect/>
        </a:stretch>
      </xdr:blipFill>
      <xdr:spPr bwMode="auto">
        <a:xfrm>
          <a:off x="847724" y="0"/>
          <a:ext cx="1371909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66675</xdr:colOff>
      <xdr:row>0</xdr:row>
      <xdr:rowOff>114301</xdr:rowOff>
    </xdr:from>
    <xdr:to>
      <xdr:col>3</xdr:col>
      <xdr:colOff>1742209</xdr:colOff>
      <xdr:row>2</xdr:row>
      <xdr:rowOff>123826</xdr:rowOff>
    </xdr:to>
    <xdr:pic>
      <xdr:nvPicPr>
        <xdr:cNvPr id="8413" name="Imagen 4">
          <a:extLst>
            <a:ext uri="{FF2B5EF4-FFF2-40B4-BE49-F238E27FC236}">
              <a16:creationId xmlns:a16="http://schemas.microsoft.com/office/drawing/2014/main" id="{8DEB5825-4970-4BE5-A450-DA7124053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098" t="35526" r="6480" b="26315"/>
        <a:stretch>
          <a:fillRect/>
        </a:stretch>
      </xdr:blipFill>
      <xdr:spPr bwMode="auto">
        <a:xfrm>
          <a:off x="2933700" y="114301"/>
          <a:ext cx="292330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2"/>
  <sheetViews>
    <sheetView topLeftCell="A25" workbookViewId="0">
      <selection activeCell="C38" sqref="C38"/>
    </sheetView>
  </sheetViews>
  <sheetFormatPr baseColWidth="10" defaultRowHeight="15" x14ac:dyDescent="0.25"/>
  <cols>
    <col min="1" max="1" width="22.42578125" bestFit="1" customWidth="1"/>
    <col min="2" max="2" width="68.7109375" customWidth="1"/>
    <col min="3" max="3" width="38.7109375" customWidth="1"/>
  </cols>
  <sheetData>
    <row r="1" spans="1:3" ht="15" customHeight="1" x14ac:dyDescent="0.25">
      <c r="A1" s="83" t="s">
        <v>10</v>
      </c>
      <c r="B1" s="83"/>
      <c r="C1" s="83"/>
    </row>
    <row r="2" spans="1:3" ht="15" customHeight="1" x14ac:dyDescent="0.25">
      <c r="A2" s="83"/>
      <c r="B2" s="83"/>
      <c r="C2" s="83"/>
    </row>
    <row r="3" spans="1:3" x14ac:dyDescent="0.25">
      <c r="A3" t="s">
        <v>11</v>
      </c>
      <c r="B3" t="s">
        <v>12</v>
      </c>
      <c r="C3" t="s">
        <v>13</v>
      </c>
    </row>
    <row r="4" spans="1:3" x14ac:dyDescent="0.25">
      <c r="A4">
        <v>710706</v>
      </c>
      <c r="B4" t="s">
        <v>81</v>
      </c>
      <c r="C4" t="s">
        <v>82</v>
      </c>
    </row>
    <row r="5" spans="1:3" x14ac:dyDescent="0.25">
      <c r="A5">
        <v>730204</v>
      </c>
      <c r="B5" t="s">
        <v>14</v>
      </c>
      <c r="C5" t="s">
        <v>15</v>
      </c>
    </row>
    <row r="6" spans="1:3" x14ac:dyDescent="0.25">
      <c r="A6">
        <v>730202</v>
      </c>
      <c r="B6" t="s">
        <v>16</v>
      </c>
      <c r="C6" t="s">
        <v>15</v>
      </c>
    </row>
    <row r="7" spans="1:3" x14ac:dyDescent="0.25">
      <c r="A7">
        <v>730226</v>
      </c>
      <c r="B7" t="s">
        <v>17</v>
      </c>
      <c r="C7" t="s">
        <v>15</v>
      </c>
    </row>
    <row r="8" spans="1:3" x14ac:dyDescent="0.25">
      <c r="A8">
        <v>730248</v>
      </c>
      <c r="B8" t="s">
        <v>18</v>
      </c>
      <c r="C8" t="s">
        <v>15</v>
      </c>
    </row>
    <row r="9" spans="1:3" x14ac:dyDescent="0.25">
      <c r="A9">
        <v>730301</v>
      </c>
      <c r="B9" t="s">
        <v>19</v>
      </c>
      <c r="C9" t="s">
        <v>15</v>
      </c>
    </row>
    <row r="10" spans="1:3" x14ac:dyDescent="0.25">
      <c r="A10">
        <v>730302</v>
      </c>
      <c r="B10" t="s">
        <v>20</v>
      </c>
      <c r="C10" t="s">
        <v>15</v>
      </c>
    </row>
    <row r="11" spans="1:3" x14ac:dyDescent="0.25">
      <c r="A11">
        <v>730303</v>
      </c>
      <c r="B11" t="s">
        <v>21</v>
      </c>
      <c r="C11" t="s">
        <v>15</v>
      </c>
    </row>
    <row r="12" spans="1:3" x14ac:dyDescent="0.25">
      <c r="A12">
        <v>730304</v>
      </c>
      <c r="B12" t="s">
        <v>22</v>
      </c>
      <c r="C12" t="s">
        <v>15</v>
      </c>
    </row>
    <row r="13" spans="1:3" x14ac:dyDescent="0.25">
      <c r="A13">
        <v>730307</v>
      </c>
      <c r="B13" t="s">
        <v>23</v>
      </c>
      <c r="C13" t="s">
        <v>15</v>
      </c>
    </row>
    <row r="14" spans="1:3" x14ac:dyDescent="0.25">
      <c r="A14">
        <v>730601</v>
      </c>
      <c r="B14" t="s">
        <v>24</v>
      </c>
      <c r="C14" t="s">
        <v>15</v>
      </c>
    </row>
    <row r="15" spans="1:3" x14ac:dyDescent="0.25">
      <c r="A15">
        <v>730604</v>
      </c>
      <c r="B15" t="s">
        <v>25</v>
      </c>
      <c r="C15" t="s">
        <v>15</v>
      </c>
    </row>
    <row r="16" spans="1:3" x14ac:dyDescent="0.25">
      <c r="A16">
        <v>730606</v>
      </c>
      <c r="B16" t="s">
        <v>26</v>
      </c>
      <c r="C16" t="s">
        <v>15</v>
      </c>
    </row>
    <row r="17" spans="1:3" x14ac:dyDescent="0.25">
      <c r="A17">
        <v>730613</v>
      </c>
      <c r="B17" t="s">
        <v>27</v>
      </c>
      <c r="C17" t="s">
        <v>15</v>
      </c>
    </row>
    <row r="18" spans="1:3" x14ac:dyDescent="0.25">
      <c r="A18">
        <v>730809</v>
      </c>
      <c r="B18" t="s">
        <v>28</v>
      </c>
      <c r="C18" t="s">
        <v>15</v>
      </c>
    </row>
    <row r="19" spans="1:3" x14ac:dyDescent="0.25">
      <c r="A19">
        <v>730702</v>
      </c>
      <c r="B19" t="s">
        <v>29</v>
      </c>
      <c r="C19" t="s">
        <v>15</v>
      </c>
    </row>
    <row r="20" spans="1:3" x14ac:dyDescent="0.25">
      <c r="A20">
        <v>730807</v>
      </c>
      <c r="B20" t="s">
        <v>30</v>
      </c>
      <c r="C20" t="s">
        <v>15</v>
      </c>
    </row>
    <row r="21" spans="1:3" x14ac:dyDescent="0.25">
      <c r="A21">
        <v>730810</v>
      </c>
      <c r="B21" t="s">
        <v>31</v>
      </c>
      <c r="C21" t="s">
        <v>15</v>
      </c>
    </row>
    <row r="22" spans="1:3" x14ac:dyDescent="0.25">
      <c r="A22">
        <v>730812</v>
      </c>
      <c r="B22" t="s">
        <v>32</v>
      </c>
      <c r="C22" t="s">
        <v>15</v>
      </c>
    </row>
    <row r="23" spans="1:3" x14ac:dyDescent="0.25">
      <c r="A23">
        <v>730813</v>
      </c>
      <c r="B23" t="s">
        <v>33</v>
      </c>
      <c r="C23" t="s">
        <v>15</v>
      </c>
    </row>
    <row r="24" spans="1:3" x14ac:dyDescent="0.25">
      <c r="A24">
        <v>730219</v>
      </c>
      <c r="B24" t="s">
        <v>34</v>
      </c>
      <c r="C24" t="s">
        <v>15</v>
      </c>
    </row>
    <row r="25" spans="1:3" ht="31.5" customHeight="1" x14ac:dyDescent="0.25">
      <c r="A25">
        <v>730823</v>
      </c>
      <c r="B25" t="s">
        <v>35</v>
      </c>
      <c r="C25" t="s">
        <v>15</v>
      </c>
    </row>
    <row r="26" spans="1:3" x14ac:dyDescent="0.25">
      <c r="A26">
        <v>730827</v>
      </c>
      <c r="B26" t="s">
        <v>36</v>
      </c>
      <c r="C26" t="s">
        <v>15</v>
      </c>
    </row>
    <row r="27" spans="1:3" x14ac:dyDescent="0.25">
      <c r="A27">
        <v>730844</v>
      </c>
      <c r="B27" t="s">
        <v>37</v>
      </c>
      <c r="C27" t="s">
        <v>15</v>
      </c>
    </row>
    <row r="28" spans="1:3" x14ac:dyDescent="0.25">
      <c r="A28">
        <v>730249</v>
      </c>
      <c r="B28" t="s">
        <v>38</v>
      </c>
      <c r="C28" t="s">
        <v>15</v>
      </c>
    </row>
    <row r="29" spans="1:3" x14ac:dyDescent="0.25">
      <c r="A29">
        <v>731403</v>
      </c>
      <c r="B29" t="s">
        <v>39</v>
      </c>
      <c r="C29" t="s">
        <v>15</v>
      </c>
    </row>
    <row r="30" spans="1:3" x14ac:dyDescent="0.25">
      <c r="A30">
        <v>731404</v>
      </c>
      <c r="B30" t="s">
        <v>40</v>
      </c>
      <c r="C30" t="s">
        <v>15</v>
      </c>
    </row>
    <row r="31" spans="1:3" x14ac:dyDescent="0.25">
      <c r="A31">
        <v>731408</v>
      </c>
      <c r="B31" t="s">
        <v>41</v>
      </c>
      <c r="C31" t="s">
        <v>15</v>
      </c>
    </row>
    <row r="32" spans="1:3" x14ac:dyDescent="0.25">
      <c r="A32">
        <v>750105</v>
      </c>
      <c r="B32" t="s">
        <v>42</v>
      </c>
      <c r="C32" t="s">
        <v>43</v>
      </c>
    </row>
    <row r="33" spans="1:3" x14ac:dyDescent="0.25">
      <c r="A33">
        <v>750107</v>
      </c>
      <c r="B33" t="s">
        <v>44</v>
      </c>
      <c r="C33" t="s">
        <v>43</v>
      </c>
    </row>
    <row r="34" spans="1:3" x14ac:dyDescent="0.25">
      <c r="A34">
        <v>750501</v>
      </c>
      <c r="B34" t="s">
        <v>45</v>
      </c>
      <c r="C34" t="s">
        <v>43</v>
      </c>
    </row>
    <row r="35" spans="1:3" x14ac:dyDescent="0.25">
      <c r="A35">
        <v>770102</v>
      </c>
      <c r="B35" t="s">
        <v>46</v>
      </c>
      <c r="C35" t="s">
        <v>47</v>
      </c>
    </row>
    <row r="36" spans="1:3" x14ac:dyDescent="0.25">
      <c r="A36">
        <v>770103</v>
      </c>
      <c r="B36" t="s">
        <v>48</v>
      </c>
      <c r="C36" t="s">
        <v>47</v>
      </c>
    </row>
    <row r="37" spans="1:3" x14ac:dyDescent="0.25">
      <c r="A37">
        <v>770201</v>
      </c>
      <c r="B37" t="s">
        <v>49</v>
      </c>
      <c r="C37" t="s">
        <v>47</v>
      </c>
    </row>
    <row r="38" spans="1:3" x14ac:dyDescent="0.25">
      <c r="A38">
        <v>770206</v>
      </c>
      <c r="B38" t="s">
        <v>50</v>
      </c>
      <c r="C38" t="s">
        <v>47</v>
      </c>
    </row>
    <row r="39" spans="1:3" x14ac:dyDescent="0.25">
      <c r="A39">
        <v>780103</v>
      </c>
      <c r="B39" t="s">
        <v>51</v>
      </c>
      <c r="C39" t="s">
        <v>52</v>
      </c>
    </row>
    <row r="40" spans="1:3" x14ac:dyDescent="0.25">
      <c r="A40">
        <v>780204</v>
      </c>
      <c r="B40" t="s">
        <v>53</v>
      </c>
      <c r="C40" t="s">
        <v>52</v>
      </c>
    </row>
    <row r="41" spans="1:3" x14ac:dyDescent="0.25">
      <c r="A41">
        <v>840103</v>
      </c>
      <c r="B41" t="s">
        <v>54</v>
      </c>
      <c r="C41" t="s">
        <v>55</v>
      </c>
    </row>
    <row r="42" spans="1:3" x14ac:dyDescent="0.25">
      <c r="A42">
        <v>840104</v>
      </c>
      <c r="B42" t="s">
        <v>56</v>
      </c>
      <c r="C42" t="s">
        <v>55</v>
      </c>
    </row>
  </sheetData>
  <mergeCells count="1">
    <mergeCell ref="A1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U359"/>
  <sheetViews>
    <sheetView showGridLines="0" tabSelected="1" workbookViewId="0">
      <pane ySplit="4" topLeftCell="A5" activePane="bottomLeft" state="frozen"/>
      <selection pane="bottomLeft" activeCell="D6" sqref="D6"/>
    </sheetView>
  </sheetViews>
  <sheetFormatPr baseColWidth="10" defaultRowHeight="15" x14ac:dyDescent="0.25"/>
  <cols>
    <col min="1" max="1" width="20.7109375" customWidth="1"/>
    <col min="2" max="2" width="22.28515625" customWidth="1"/>
    <col min="3" max="3" width="18.7109375" customWidth="1"/>
    <col min="4" max="4" width="29.42578125" customWidth="1"/>
    <col min="5" max="5" width="23.140625" style="28" customWidth="1"/>
    <col min="6" max="6" width="19.140625" customWidth="1"/>
    <col min="7" max="7" width="36.7109375" customWidth="1"/>
    <col min="8" max="8" width="12.5703125" customWidth="1"/>
    <col min="9" max="9" width="22.5703125" customWidth="1"/>
    <col min="10" max="10" width="22.5703125" style="18" customWidth="1"/>
    <col min="11" max="11" width="22.140625" customWidth="1"/>
    <col min="12" max="12" width="22.5703125" customWidth="1"/>
    <col min="13" max="13" width="13.7109375" customWidth="1"/>
    <col min="14" max="15" width="11.7109375" customWidth="1"/>
    <col min="16" max="16" width="13.7109375" customWidth="1"/>
    <col min="17" max="17" width="13.140625" customWidth="1"/>
    <col min="18" max="18" width="12.28515625" customWidth="1"/>
    <col min="19" max="19" width="13.7109375" customWidth="1"/>
    <col min="20" max="20" width="11" customWidth="1"/>
    <col min="21" max="21" width="10" customWidth="1"/>
    <col min="22" max="22" width="16.140625" customWidth="1"/>
    <col min="23" max="23" width="12.5703125" customWidth="1"/>
    <col min="24" max="24" width="23.42578125" customWidth="1"/>
    <col min="25" max="25" width="11.42578125" customWidth="1"/>
    <col min="26" max="27" width="11.42578125" style="28" hidden="1" customWidth="1"/>
    <col min="28" max="28" width="13.140625" bestFit="1" customWidth="1"/>
    <col min="29" max="30" width="13.140625" style="28" customWidth="1"/>
    <col min="31" max="31" width="12.42578125" customWidth="1"/>
    <col min="32" max="33" width="12.42578125" style="28" hidden="1" customWidth="1"/>
    <col min="34" max="34" width="12.28515625" customWidth="1"/>
    <col min="35" max="36" width="12.28515625" style="28" hidden="1" customWidth="1"/>
    <col min="37" max="37" width="11.42578125" customWidth="1"/>
    <col min="38" max="39" width="11.42578125" style="28" hidden="1" customWidth="1"/>
    <col min="40" max="40" width="11.42578125" customWidth="1"/>
    <col min="41" max="42" width="11.42578125" style="28" hidden="1" customWidth="1"/>
    <col min="43" max="43" width="11.42578125" customWidth="1"/>
    <col min="44" max="45" width="11.42578125" style="28" hidden="1" customWidth="1"/>
    <col min="46" max="46" width="11.42578125" customWidth="1"/>
    <col min="47" max="48" width="11.42578125" style="28" hidden="1" customWidth="1"/>
    <col min="49" max="49" width="11.42578125" customWidth="1"/>
    <col min="50" max="51" width="11.42578125" style="28" hidden="1" customWidth="1"/>
    <col min="52" max="52" width="11.42578125" customWidth="1"/>
    <col min="53" max="54" width="11.42578125" style="28" hidden="1" customWidth="1"/>
    <col min="55" max="55" width="11.42578125" customWidth="1"/>
    <col min="56" max="57" width="11.42578125" style="28" hidden="1" customWidth="1"/>
    <col min="58" max="58" width="11.42578125" customWidth="1"/>
    <col min="59" max="60" width="11.42578125" style="28" hidden="1" customWidth="1"/>
    <col min="61" max="61" width="15.5703125" bestFit="1" customWidth="1"/>
    <col min="62" max="62" width="17.85546875" customWidth="1"/>
    <col min="63" max="63" width="18.140625" customWidth="1"/>
    <col min="65" max="65" width="13.140625" customWidth="1"/>
    <col min="69" max="69" width="13.85546875" customWidth="1"/>
  </cols>
  <sheetData>
    <row r="1" spans="1:73" ht="20.25" x14ac:dyDescent="0.3">
      <c r="A1" s="89" t="s">
        <v>83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90"/>
      <c r="M1" s="90"/>
      <c r="N1" s="90"/>
      <c r="O1" s="90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</row>
    <row r="2" spans="1:73" x14ac:dyDescent="0.25"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BL2" s="84" t="s">
        <v>185</v>
      </c>
      <c r="BM2" s="85"/>
      <c r="BN2" s="84"/>
      <c r="BO2" s="84"/>
      <c r="BP2" s="84"/>
      <c r="BQ2" s="84"/>
      <c r="BR2" s="84"/>
      <c r="BS2" s="84"/>
    </row>
    <row r="3" spans="1:73" ht="30" customHeight="1" x14ac:dyDescent="0.25">
      <c r="N3" s="97" t="s">
        <v>86</v>
      </c>
      <c r="O3" s="98"/>
      <c r="P3" s="91" t="s">
        <v>87</v>
      </c>
      <c r="Q3" s="92"/>
      <c r="R3" s="92"/>
      <c r="S3" s="92"/>
      <c r="T3" s="92"/>
      <c r="U3" s="93"/>
      <c r="V3" s="94" t="s">
        <v>88</v>
      </c>
      <c r="W3" s="95"/>
      <c r="X3" s="96"/>
      <c r="Y3" s="99" t="s">
        <v>61</v>
      </c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K3" t="s">
        <v>491</v>
      </c>
      <c r="BL3" s="86" t="s">
        <v>186</v>
      </c>
      <c r="BM3" s="87"/>
      <c r="BN3" s="86"/>
      <c r="BO3" s="86"/>
      <c r="BP3" s="88" t="s">
        <v>187</v>
      </c>
      <c r="BQ3" s="88"/>
      <c r="BR3" s="88"/>
      <c r="BS3" s="88"/>
    </row>
    <row r="4" spans="1:73" ht="38.25" x14ac:dyDescent="0.25">
      <c r="A4" s="1" t="s">
        <v>57</v>
      </c>
      <c r="B4" s="2" t="s">
        <v>0</v>
      </c>
      <c r="C4" s="2" t="s">
        <v>1</v>
      </c>
      <c r="D4" s="3" t="s">
        <v>2</v>
      </c>
      <c r="E4" s="5" t="s">
        <v>179</v>
      </c>
      <c r="F4" s="5" t="s">
        <v>3</v>
      </c>
      <c r="G4" s="5" t="s">
        <v>4</v>
      </c>
      <c r="H4" s="5" t="s">
        <v>58</v>
      </c>
      <c r="I4" s="5" t="s">
        <v>5</v>
      </c>
      <c r="J4" s="6" t="s">
        <v>80</v>
      </c>
      <c r="K4" s="5" t="s">
        <v>6</v>
      </c>
      <c r="L4" s="29" t="s">
        <v>59</v>
      </c>
      <c r="M4" s="29" t="s">
        <v>60</v>
      </c>
      <c r="N4" s="30" t="s">
        <v>84</v>
      </c>
      <c r="O4" s="30" t="s">
        <v>85</v>
      </c>
      <c r="P4" s="7" t="s">
        <v>76</v>
      </c>
      <c r="Q4" s="7" t="s">
        <v>78</v>
      </c>
      <c r="R4" s="8" t="s">
        <v>79</v>
      </c>
      <c r="S4" s="9" t="s">
        <v>77</v>
      </c>
      <c r="T4" s="9" t="s">
        <v>74</v>
      </c>
      <c r="U4" s="9" t="s">
        <v>75</v>
      </c>
      <c r="V4" s="13" t="s">
        <v>7</v>
      </c>
      <c r="W4" s="13" t="s">
        <v>8</v>
      </c>
      <c r="X4" s="13" t="s">
        <v>9</v>
      </c>
      <c r="Y4" s="14" t="s">
        <v>62</v>
      </c>
      <c r="Z4" s="31" t="s">
        <v>180</v>
      </c>
      <c r="AA4" s="32" t="s">
        <v>181</v>
      </c>
      <c r="AB4" s="14" t="s">
        <v>63</v>
      </c>
      <c r="AC4" s="31" t="s">
        <v>180</v>
      </c>
      <c r="AD4" s="32" t="s">
        <v>181</v>
      </c>
      <c r="AE4" s="14" t="s">
        <v>64</v>
      </c>
      <c r="AF4" s="31" t="s">
        <v>180</v>
      </c>
      <c r="AG4" s="32" t="s">
        <v>181</v>
      </c>
      <c r="AH4" s="14" t="s">
        <v>65</v>
      </c>
      <c r="AI4" s="31" t="s">
        <v>180</v>
      </c>
      <c r="AJ4" s="32" t="s">
        <v>181</v>
      </c>
      <c r="AK4" s="14" t="s">
        <v>66</v>
      </c>
      <c r="AL4" s="31" t="s">
        <v>180</v>
      </c>
      <c r="AM4" s="32" t="s">
        <v>181</v>
      </c>
      <c r="AN4" s="14" t="s">
        <v>67</v>
      </c>
      <c r="AO4" s="31" t="s">
        <v>180</v>
      </c>
      <c r="AP4" s="32" t="s">
        <v>181</v>
      </c>
      <c r="AQ4" s="14" t="s">
        <v>68</v>
      </c>
      <c r="AR4" s="31" t="s">
        <v>180</v>
      </c>
      <c r="AS4" s="32" t="s">
        <v>181</v>
      </c>
      <c r="AT4" s="14" t="s">
        <v>69</v>
      </c>
      <c r="AU4" s="31" t="s">
        <v>180</v>
      </c>
      <c r="AV4" s="32" t="s">
        <v>181</v>
      </c>
      <c r="AW4" s="14" t="s">
        <v>70</v>
      </c>
      <c r="AX4" s="31" t="s">
        <v>180</v>
      </c>
      <c r="AY4" s="32" t="s">
        <v>181</v>
      </c>
      <c r="AZ4" s="14" t="s">
        <v>71</v>
      </c>
      <c r="BA4" s="31" t="s">
        <v>180</v>
      </c>
      <c r="BB4" s="32" t="s">
        <v>181</v>
      </c>
      <c r="BC4" s="14" t="s">
        <v>72</v>
      </c>
      <c r="BD4" s="31" t="s">
        <v>180</v>
      </c>
      <c r="BE4" s="32" t="s">
        <v>181</v>
      </c>
      <c r="BF4" s="14" t="s">
        <v>73</v>
      </c>
      <c r="BG4" s="31" t="s">
        <v>180</v>
      </c>
      <c r="BH4" s="32" t="s">
        <v>181</v>
      </c>
      <c r="BI4" s="15" t="s">
        <v>182</v>
      </c>
      <c r="BJ4" s="34" t="s">
        <v>183</v>
      </c>
      <c r="BK4" s="35" t="s">
        <v>184</v>
      </c>
      <c r="BL4" s="36" t="s">
        <v>188</v>
      </c>
      <c r="BM4" s="37" t="s">
        <v>189</v>
      </c>
      <c r="BN4" s="36" t="s">
        <v>190</v>
      </c>
      <c r="BO4" s="36" t="s">
        <v>191</v>
      </c>
      <c r="BP4" s="38" t="s">
        <v>188</v>
      </c>
      <c r="BQ4" s="38" t="s">
        <v>189</v>
      </c>
      <c r="BR4" s="38" t="s">
        <v>190</v>
      </c>
      <c r="BS4" s="38" t="s">
        <v>191</v>
      </c>
      <c r="BT4" s="40" t="s">
        <v>192</v>
      </c>
      <c r="BU4" s="39" t="s">
        <v>193</v>
      </c>
    </row>
    <row r="5" spans="1:73" ht="63.75" x14ac:dyDescent="0.25">
      <c r="A5" s="59" t="s">
        <v>89</v>
      </c>
      <c r="B5" s="59" t="s">
        <v>91</v>
      </c>
      <c r="C5" s="59" t="s">
        <v>90</v>
      </c>
      <c r="D5" s="59" t="s">
        <v>92</v>
      </c>
      <c r="E5" s="59"/>
      <c r="F5" s="59" t="s">
        <v>175</v>
      </c>
      <c r="G5" s="59" t="s">
        <v>93</v>
      </c>
      <c r="H5" s="59">
        <v>2022</v>
      </c>
      <c r="I5" s="59" t="s">
        <v>115</v>
      </c>
      <c r="J5" s="60" t="s">
        <v>202</v>
      </c>
      <c r="K5" s="59" t="s">
        <v>115</v>
      </c>
      <c r="L5" s="59"/>
      <c r="M5" s="59"/>
      <c r="N5" s="59"/>
      <c r="O5" s="59"/>
      <c r="P5" s="61">
        <v>202</v>
      </c>
      <c r="Q5" s="61">
        <v>56</v>
      </c>
      <c r="R5" s="62">
        <v>7</v>
      </c>
      <c r="S5" s="63">
        <v>1701</v>
      </c>
      <c r="T5" s="63">
        <v>8888</v>
      </c>
      <c r="U5" s="63">
        <v>8888</v>
      </c>
      <c r="V5" s="59" t="str">
        <f>VLOOKUP(W5,'Ítems Presupuestarios'!$A$4:$C$42,3,FALSE)</f>
        <v>78-Transferencias o Donaciones para Inversión</v>
      </c>
      <c r="W5" s="59">
        <v>780204</v>
      </c>
      <c r="X5" s="59" t="str">
        <f>VLOOKUP(W5,'Ítems Presupuestarios'!$A$4:$C$42,2,FALSE)</f>
        <v>Transferencias y Donaciones al Sector Privado no Financiero</v>
      </c>
      <c r="Y5" s="16"/>
      <c r="Z5" s="16"/>
      <c r="AA5" s="16"/>
      <c r="AB5" s="64">
        <f>100000-100000</f>
        <v>0</v>
      </c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7">
        <f t="shared" ref="BI5:BI71" si="0">+Y5+AB5+AE5+AH5+AK5+AN5+AQ5+AT5+AW5+AZ5+BC5+BF5</f>
        <v>0</v>
      </c>
      <c r="BJ5" s="16">
        <f>+Z5+AC5+AF5+AI5+AL5+AO5+AR5+AR5+AR5+AU5+AX5+BA5+BD5+BG5</f>
        <v>0</v>
      </c>
      <c r="BK5" s="16">
        <f>+BI5-BJ5</f>
        <v>0</v>
      </c>
      <c r="BL5" s="16"/>
      <c r="BM5" s="16"/>
      <c r="BN5" s="16"/>
      <c r="BO5" s="16">
        <f>+BL5-BN5</f>
        <v>0</v>
      </c>
      <c r="BP5" s="16"/>
      <c r="BQ5" s="16"/>
      <c r="BR5" s="16"/>
      <c r="BS5" s="16">
        <f>+BP5-BR5</f>
        <v>0</v>
      </c>
      <c r="BT5" s="17">
        <f>+BI5-BL5-BP5</f>
        <v>0</v>
      </c>
      <c r="BU5" s="26"/>
    </row>
    <row r="6" spans="1:73" ht="63.75" x14ac:dyDescent="0.25">
      <c r="A6" s="59" t="s">
        <v>89</v>
      </c>
      <c r="B6" s="59" t="s">
        <v>91</v>
      </c>
      <c r="C6" s="59" t="s">
        <v>90</v>
      </c>
      <c r="D6" s="59" t="s">
        <v>92</v>
      </c>
      <c r="E6" s="59"/>
      <c r="F6" s="59" t="s">
        <v>174</v>
      </c>
      <c r="G6" s="59" t="s">
        <v>161</v>
      </c>
      <c r="H6" s="59">
        <v>2022</v>
      </c>
      <c r="I6" s="59" t="s">
        <v>96</v>
      </c>
      <c r="J6" s="60" t="s">
        <v>450</v>
      </c>
      <c r="K6" s="59" t="s">
        <v>104</v>
      </c>
      <c r="L6" s="59"/>
      <c r="M6" s="59"/>
      <c r="N6" s="59"/>
      <c r="O6" s="59"/>
      <c r="P6" s="61">
        <v>202</v>
      </c>
      <c r="Q6" s="61">
        <v>56</v>
      </c>
      <c r="R6" s="62">
        <v>7</v>
      </c>
      <c r="S6" s="63">
        <v>1702</v>
      </c>
      <c r="T6" s="63">
        <v>8888</v>
      </c>
      <c r="U6" s="63">
        <v>8888</v>
      </c>
      <c r="V6" s="59" t="str">
        <f>VLOOKUP(W6,'Ítems Presupuestarios'!$A$4:$C$42,3,FALSE)</f>
        <v>78-Transferencias o Donaciones para Inversión</v>
      </c>
      <c r="W6" s="59">
        <v>780204</v>
      </c>
      <c r="X6" s="59" t="str">
        <f>VLOOKUP(W6,'Ítems Presupuestarios'!$A$4:$C$42,2,FALSE)</f>
        <v>Transferencias y Donaciones al Sector Privado no Financiero</v>
      </c>
      <c r="Y6" s="16"/>
      <c r="Z6" s="16"/>
      <c r="AA6" s="16"/>
      <c r="AB6" s="58">
        <v>502.51256281406677</v>
      </c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7">
        <f t="shared" si="0"/>
        <v>502.51256281406677</v>
      </c>
      <c r="BJ6" s="16">
        <f t="shared" ref="BJ6:BJ72" si="1">+Z6+AC6+AF6+AI6+AL6+AO6+AR6+AR6+AR6+AU6+AX6+BA6+BD6+BG6</f>
        <v>0</v>
      </c>
      <c r="BK6" s="16">
        <f t="shared" ref="BK6:BK72" si="2">+BI6-BJ6</f>
        <v>502.51256281406677</v>
      </c>
      <c r="BL6" s="16"/>
      <c r="BM6" s="16"/>
      <c r="BN6" s="16"/>
      <c r="BO6" s="16">
        <f t="shared" ref="BO6:BO69" si="3">+BL6-BN6</f>
        <v>0</v>
      </c>
      <c r="BP6" s="16"/>
      <c r="BQ6" s="16"/>
      <c r="BR6" s="16"/>
      <c r="BS6" s="16">
        <f t="shared" ref="BS6:BS69" si="4">+BP6-BR6</f>
        <v>0</v>
      </c>
      <c r="BT6" s="17">
        <f t="shared" ref="BT6:BT72" si="5">+BI6-BL6-BP6</f>
        <v>502.51256281406677</v>
      </c>
      <c r="BU6" s="26"/>
    </row>
    <row r="7" spans="1:73" ht="51" x14ac:dyDescent="0.25">
      <c r="A7" s="59" t="s">
        <v>89</v>
      </c>
      <c r="B7" s="59" t="s">
        <v>91</v>
      </c>
      <c r="C7" s="59" t="s">
        <v>90</v>
      </c>
      <c r="D7" s="59" t="s">
        <v>92</v>
      </c>
      <c r="E7" s="59"/>
      <c r="F7" s="59" t="s">
        <v>172</v>
      </c>
      <c r="G7" s="59" t="s">
        <v>94</v>
      </c>
      <c r="H7" s="59">
        <v>2022</v>
      </c>
      <c r="I7" s="59" t="s">
        <v>115</v>
      </c>
      <c r="J7" s="60" t="s">
        <v>202</v>
      </c>
      <c r="K7" s="59" t="s">
        <v>115</v>
      </c>
      <c r="L7" s="59"/>
      <c r="M7" s="59"/>
      <c r="N7" s="59"/>
      <c r="O7" s="59"/>
      <c r="P7" s="61">
        <v>202</v>
      </c>
      <c r="Q7" s="61">
        <v>56</v>
      </c>
      <c r="R7" s="62">
        <v>7</v>
      </c>
      <c r="S7" s="63">
        <v>1701</v>
      </c>
      <c r="T7" s="63">
        <v>8888</v>
      </c>
      <c r="U7" s="63">
        <v>8888</v>
      </c>
      <c r="V7" s="59" t="str">
        <f>VLOOKUP(W7,'Ítems Presupuestarios'!$A$4:$C$42,3,FALSE)</f>
        <v>78-Transferencias o Donaciones para Inversión</v>
      </c>
      <c r="W7" s="59">
        <v>780204</v>
      </c>
      <c r="X7" s="59" t="str">
        <f>VLOOKUP(W7,'Ítems Presupuestarios'!$A$4:$C$42,2,FALSE)</f>
        <v>Transferencias y Donaciones al Sector Privado no Financiero</v>
      </c>
      <c r="Y7" s="16"/>
      <c r="Z7" s="16"/>
      <c r="AA7" s="16"/>
      <c r="AB7" s="64">
        <f>100000-100000</f>
        <v>0</v>
      </c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7">
        <f t="shared" si="0"/>
        <v>0</v>
      </c>
      <c r="BJ7" s="16">
        <f t="shared" si="1"/>
        <v>0</v>
      </c>
      <c r="BK7" s="16">
        <f t="shared" si="2"/>
        <v>0</v>
      </c>
      <c r="BL7" s="16"/>
      <c r="BM7" s="16"/>
      <c r="BN7" s="16"/>
      <c r="BO7" s="16">
        <f t="shared" si="3"/>
        <v>0</v>
      </c>
      <c r="BP7" s="16"/>
      <c r="BQ7" s="16"/>
      <c r="BR7" s="16"/>
      <c r="BS7" s="16">
        <f t="shared" si="4"/>
        <v>0</v>
      </c>
      <c r="BT7" s="17">
        <f t="shared" si="5"/>
        <v>0</v>
      </c>
      <c r="BU7" s="26"/>
    </row>
    <row r="8" spans="1:73" ht="51" x14ac:dyDescent="0.25">
      <c r="A8" s="59" t="s">
        <v>89</v>
      </c>
      <c r="B8" s="59" t="s">
        <v>91</v>
      </c>
      <c r="C8" s="59" t="s">
        <v>90</v>
      </c>
      <c r="D8" s="59" t="s">
        <v>92</v>
      </c>
      <c r="E8" s="59"/>
      <c r="F8" s="59" t="s">
        <v>172</v>
      </c>
      <c r="G8" s="59" t="s">
        <v>162</v>
      </c>
      <c r="H8" s="59">
        <v>2022</v>
      </c>
      <c r="I8" s="59" t="s">
        <v>96</v>
      </c>
      <c r="J8" s="60" t="s">
        <v>450</v>
      </c>
      <c r="K8" s="59" t="s">
        <v>104</v>
      </c>
      <c r="L8" s="59"/>
      <c r="M8" s="59"/>
      <c r="N8" s="59"/>
      <c r="O8" s="59"/>
      <c r="P8" s="61">
        <v>202</v>
      </c>
      <c r="Q8" s="61">
        <v>56</v>
      </c>
      <c r="R8" s="62">
        <v>7</v>
      </c>
      <c r="S8" s="63">
        <v>1702</v>
      </c>
      <c r="T8" s="63">
        <v>8888</v>
      </c>
      <c r="U8" s="63">
        <v>8888</v>
      </c>
      <c r="V8" s="59" t="str">
        <f>VLOOKUP(W8,'Ítems Presupuestarios'!$A$4:$C$42,3,FALSE)</f>
        <v>78-Transferencias o Donaciones para Inversión</v>
      </c>
      <c r="W8" s="59">
        <v>780204</v>
      </c>
      <c r="X8" s="59" t="str">
        <f>VLOOKUP(W8,'Ítems Presupuestarios'!$A$4:$C$42,2,FALSE)</f>
        <v>Transferencias y Donaciones al Sector Privado no Financiero</v>
      </c>
      <c r="Y8" s="16"/>
      <c r="Z8" s="16"/>
      <c r="AA8" s="16"/>
      <c r="AB8" s="58">
        <v>502.51256281406677</v>
      </c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7">
        <f t="shared" si="0"/>
        <v>502.51256281406677</v>
      </c>
      <c r="BJ8" s="16">
        <f t="shared" si="1"/>
        <v>0</v>
      </c>
      <c r="BK8" s="16">
        <f t="shared" si="2"/>
        <v>502.51256281406677</v>
      </c>
      <c r="BL8" s="16"/>
      <c r="BM8" s="16"/>
      <c r="BN8" s="16"/>
      <c r="BO8" s="16">
        <f t="shared" si="3"/>
        <v>0</v>
      </c>
      <c r="BP8" s="16"/>
      <c r="BQ8" s="16"/>
      <c r="BR8" s="16"/>
      <c r="BS8" s="16">
        <f t="shared" si="4"/>
        <v>0</v>
      </c>
      <c r="BT8" s="17">
        <f t="shared" si="5"/>
        <v>502.51256281406677</v>
      </c>
      <c r="BU8" s="26"/>
    </row>
    <row r="9" spans="1:73" ht="51" x14ac:dyDescent="0.25">
      <c r="A9" s="59" t="s">
        <v>89</v>
      </c>
      <c r="B9" s="59" t="s">
        <v>91</v>
      </c>
      <c r="C9" s="59" t="s">
        <v>90</v>
      </c>
      <c r="D9" s="59" t="s">
        <v>92</v>
      </c>
      <c r="E9" s="59"/>
      <c r="F9" s="59" t="s">
        <v>173</v>
      </c>
      <c r="G9" s="59" t="s">
        <v>95</v>
      </c>
      <c r="H9" s="59">
        <v>2022</v>
      </c>
      <c r="I9" s="59" t="s">
        <v>115</v>
      </c>
      <c r="J9" s="60" t="s">
        <v>202</v>
      </c>
      <c r="K9" s="59" t="s">
        <v>115</v>
      </c>
      <c r="L9" s="59"/>
      <c r="M9" s="59"/>
      <c r="N9" s="59"/>
      <c r="O9" s="59"/>
      <c r="P9" s="61">
        <v>202</v>
      </c>
      <c r="Q9" s="61">
        <v>56</v>
      </c>
      <c r="R9" s="62">
        <v>7</v>
      </c>
      <c r="S9" s="63">
        <v>1701</v>
      </c>
      <c r="T9" s="63">
        <v>8888</v>
      </c>
      <c r="U9" s="63">
        <v>8888</v>
      </c>
      <c r="V9" s="59" t="str">
        <f>VLOOKUP(W9,'Ítems Presupuestarios'!$A$4:$C$42,3,FALSE)</f>
        <v>78-Transferencias o Donaciones para Inversión</v>
      </c>
      <c r="W9" s="59">
        <v>780204</v>
      </c>
      <c r="X9" s="59" t="str">
        <f>VLOOKUP(W9,'Ítems Presupuestarios'!$A$4:$C$42,2,FALSE)</f>
        <v>Transferencias y Donaciones al Sector Privado no Financiero</v>
      </c>
      <c r="Y9" s="16"/>
      <c r="Z9" s="16"/>
      <c r="AA9" s="16"/>
      <c r="AB9" s="64">
        <f>170000-170000</f>
        <v>0</v>
      </c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7">
        <f t="shared" si="0"/>
        <v>0</v>
      </c>
      <c r="BJ9" s="16">
        <f t="shared" si="1"/>
        <v>0</v>
      </c>
      <c r="BK9" s="16">
        <f t="shared" si="2"/>
        <v>0</v>
      </c>
      <c r="BL9" s="16"/>
      <c r="BM9" s="16"/>
      <c r="BN9" s="16"/>
      <c r="BO9" s="16">
        <f t="shared" si="3"/>
        <v>0</v>
      </c>
      <c r="BP9" s="16"/>
      <c r="BQ9" s="16"/>
      <c r="BR9" s="16"/>
      <c r="BS9" s="16">
        <f t="shared" si="4"/>
        <v>0</v>
      </c>
      <c r="BT9" s="17">
        <f t="shared" si="5"/>
        <v>0</v>
      </c>
      <c r="BU9" s="26"/>
    </row>
    <row r="10" spans="1:73" ht="51" x14ac:dyDescent="0.25">
      <c r="A10" s="59" t="s">
        <v>89</v>
      </c>
      <c r="B10" s="59" t="s">
        <v>91</v>
      </c>
      <c r="C10" s="59" t="s">
        <v>90</v>
      </c>
      <c r="D10" s="59" t="s">
        <v>92</v>
      </c>
      <c r="E10" s="59"/>
      <c r="F10" s="59" t="s">
        <v>173</v>
      </c>
      <c r="G10" s="59" t="s">
        <v>163</v>
      </c>
      <c r="H10" s="59">
        <v>2022</v>
      </c>
      <c r="I10" s="59" t="s">
        <v>96</v>
      </c>
      <c r="J10" s="60" t="s">
        <v>450</v>
      </c>
      <c r="K10" s="59" t="s">
        <v>104</v>
      </c>
      <c r="L10" s="59"/>
      <c r="M10" s="59"/>
      <c r="N10" s="59"/>
      <c r="O10" s="59"/>
      <c r="P10" s="61">
        <v>202</v>
      </c>
      <c r="Q10" s="61">
        <v>56</v>
      </c>
      <c r="R10" s="62">
        <v>7</v>
      </c>
      <c r="S10" s="63">
        <v>1702</v>
      </c>
      <c r="T10" s="63">
        <v>8888</v>
      </c>
      <c r="U10" s="63">
        <v>8888</v>
      </c>
      <c r="V10" s="59" t="str">
        <f>VLOOKUP(W10,'Ítems Presupuestarios'!$A$4:$C$42,3,FALSE)</f>
        <v>78-Transferencias o Donaciones para Inversión</v>
      </c>
      <c r="W10" s="59">
        <v>780204</v>
      </c>
      <c r="X10" s="59" t="str">
        <f>VLOOKUP(W10,'Ítems Presupuestarios'!$A$4:$C$42,2,FALSE)</f>
        <v>Transferencias y Donaciones al Sector Privado no Financiero</v>
      </c>
      <c r="Y10" s="16"/>
      <c r="Z10" s="16"/>
      <c r="AA10" s="16"/>
      <c r="AB10" s="58">
        <v>854.27135678392369</v>
      </c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7">
        <f t="shared" si="0"/>
        <v>854.27135678392369</v>
      </c>
      <c r="BJ10" s="16">
        <f t="shared" si="1"/>
        <v>0</v>
      </c>
      <c r="BK10" s="16">
        <f t="shared" si="2"/>
        <v>854.27135678392369</v>
      </c>
      <c r="BL10" s="16"/>
      <c r="BM10" s="16"/>
      <c r="BN10" s="16"/>
      <c r="BO10" s="16">
        <f t="shared" si="3"/>
        <v>0</v>
      </c>
      <c r="BP10" s="16"/>
      <c r="BQ10" s="16"/>
      <c r="BR10" s="16"/>
      <c r="BS10" s="16">
        <f t="shared" si="4"/>
        <v>0</v>
      </c>
      <c r="BT10" s="17">
        <f t="shared" si="5"/>
        <v>854.27135678392369</v>
      </c>
      <c r="BU10" s="26"/>
    </row>
    <row r="11" spans="1:73" ht="51" x14ac:dyDescent="0.25">
      <c r="A11" s="59" t="s">
        <v>89</v>
      </c>
      <c r="B11" s="59" t="s">
        <v>91</v>
      </c>
      <c r="C11" s="59" t="s">
        <v>90</v>
      </c>
      <c r="D11" s="59" t="s">
        <v>169</v>
      </c>
      <c r="E11" s="59"/>
      <c r="F11" s="59" t="s">
        <v>175</v>
      </c>
      <c r="G11" s="59" t="s">
        <v>97</v>
      </c>
      <c r="H11" s="59">
        <v>2022</v>
      </c>
      <c r="I11" s="59" t="s">
        <v>101</v>
      </c>
      <c r="J11" s="60" t="s">
        <v>202</v>
      </c>
      <c r="K11" s="59" t="s">
        <v>102</v>
      </c>
      <c r="L11" s="59"/>
      <c r="M11" s="59"/>
      <c r="N11" s="59"/>
      <c r="O11" s="59"/>
      <c r="P11" s="61">
        <v>202</v>
      </c>
      <c r="Q11" s="61">
        <v>56</v>
      </c>
      <c r="R11" s="62">
        <v>7</v>
      </c>
      <c r="S11" s="63">
        <v>1702</v>
      </c>
      <c r="T11" s="63">
        <v>8888</v>
      </c>
      <c r="U11" s="63">
        <v>8888</v>
      </c>
      <c r="V11" s="59" t="str">
        <f>VLOOKUP(W11,'Ítems Presupuestarios'!$A$4:$C$42,3,FALSE)</f>
        <v>78-Transferencias o Donaciones para Inversión</v>
      </c>
      <c r="W11" s="59">
        <v>780204</v>
      </c>
      <c r="X11" s="59" t="str">
        <f>VLOOKUP(W11,'Ítems Presupuestarios'!$A$4:$C$42,2,FALSE)</f>
        <v>Transferencias y Donaciones al Sector Privado no Financiero</v>
      </c>
      <c r="Y11" s="16"/>
      <c r="Z11" s="16"/>
      <c r="AA11" s="16"/>
      <c r="AB11" s="64">
        <f>750000-750000</f>
        <v>0</v>
      </c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7">
        <f t="shared" si="0"/>
        <v>0</v>
      </c>
      <c r="BJ11" s="16">
        <f t="shared" si="1"/>
        <v>0</v>
      </c>
      <c r="BK11" s="16">
        <f t="shared" si="2"/>
        <v>0</v>
      </c>
      <c r="BL11" s="16"/>
      <c r="BM11" s="16"/>
      <c r="BN11" s="16"/>
      <c r="BO11" s="16">
        <f t="shared" si="3"/>
        <v>0</v>
      </c>
      <c r="BP11" s="16"/>
      <c r="BQ11" s="16"/>
      <c r="BR11" s="16"/>
      <c r="BS11" s="16">
        <f t="shared" si="4"/>
        <v>0</v>
      </c>
      <c r="BT11" s="17">
        <f t="shared" si="5"/>
        <v>0</v>
      </c>
      <c r="BU11" s="26"/>
    </row>
    <row r="12" spans="1:73" ht="51" x14ac:dyDescent="0.25">
      <c r="A12" s="59" t="s">
        <v>89</v>
      </c>
      <c r="B12" s="59" t="s">
        <v>91</v>
      </c>
      <c r="C12" s="59" t="s">
        <v>90</v>
      </c>
      <c r="D12" s="59" t="s">
        <v>169</v>
      </c>
      <c r="E12" s="59"/>
      <c r="F12" s="59" t="s">
        <v>175</v>
      </c>
      <c r="G12" s="59" t="s">
        <v>164</v>
      </c>
      <c r="H12" s="59">
        <v>2022</v>
      </c>
      <c r="I12" s="59" t="s">
        <v>96</v>
      </c>
      <c r="J12" s="60" t="s">
        <v>450</v>
      </c>
      <c r="K12" s="59" t="s">
        <v>104</v>
      </c>
      <c r="L12" s="59"/>
      <c r="M12" s="59"/>
      <c r="N12" s="59"/>
      <c r="O12" s="59"/>
      <c r="P12" s="61">
        <v>202</v>
      </c>
      <c r="Q12" s="61">
        <v>56</v>
      </c>
      <c r="R12" s="62">
        <v>7</v>
      </c>
      <c r="S12" s="63">
        <v>1702</v>
      </c>
      <c r="T12" s="63">
        <v>8888</v>
      </c>
      <c r="U12" s="63">
        <v>8888</v>
      </c>
      <c r="V12" s="59" t="str">
        <f>VLOOKUP(W12,'Ítems Presupuestarios'!$A$4:$C$42,3,FALSE)</f>
        <v>78-Transferencias o Donaciones para Inversión</v>
      </c>
      <c r="W12" s="59">
        <v>780204</v>
      </c>
      <c r="X12" s="59" t="str">
        <f>VLOOKUP(W12,'Ítems Presupuestarios'!$A$4:$C$42,2,FALSE)</f>
        <v>Transferencias y Donaciones al Sector Privado no Financiero</v>
      </c>
      <c r="Y12" s="16"/>
      <c r="Z12" s="16"/>
      <c r="AA12" s="16"/>
      <c r="AB12" s="16">
        <v>3768.8442211055662</v>
      </c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7">
        <f t="shared" si="0"/>
        <v>3768.8442211055662</v>
      </c>
      <c r="BJ12" s="16">
        <f t="shared" si="1"/>
        <v>0</v>
      </c>
      <c r="BK12" s="16">
        <f t="shared" si="2"/>
        <v>3768.8442211055662</v>
      </c>
      <c r="BL12" s="16"/>
      <c r="BM12" s="16"/>
      <c r="BN12" s="16"/>
      <c r="BO12" s="16">
        <f t="shared" si="3"/>
        <v>0</v>
      </c>
      <c r="BP12" s="16"/>
      <c r="BQ12" s="16"/>
      <c r="BR12" s="16"/>
      <c r="BS12" s="16">
        <f t="shared" si="4"/>
        <v>0</v>
      </c>
      <c r="BT12" s="17">
        <f t="shared" si="5"/>
        <v>3768.8442211055662</v>
      </c>
      <c r="BU12" s="26"/>
    </row>
    <row r="13" spans="1:73" ht="63.75" x14ac:dyDescent="0.25">
      <c r="A13" s="59" t="s">
        <v>89</v>
      </c>
      <c r="B13" s="59" t="s">
        <v>91</v>
      </c>
      <c r="C13" s="59" t="s">
        <v>90</v>
      </c>
      <c r="D13" s="59" t="s">
        <v>169</v>
      </c>
      <c r="E13" s="59"/>
      <c r="F13" s="59" t="s">
        <v>174</v>
      </c>
      <c r="G13" s="59" t="s">
        <v>98</v>
      </c>
      <c r="H13" s="59">
        <v>2022</v>
      </c>
      <c r="I13" s="59" t="s">
        <v>115</v>
      </c>
      <c r="J13" s="60" t="s">
        <v>202</v>
      </c>
      <c r="K13" s="59" t="s">
        <v>115</v>
      </c>
      <c r="L13" s="59"/>
      <c r="M13" s="59"/>
      <c r="N13" s="59"/>
      <c r="O13" s="59"/>
      <c r="P13" s="61">
        <v>202</v>
      </c>
      <c r="Q13" s="61">
        <v>56</v>
      </c>
      <c r="R13" s="62">
        <v>7</v>
      </c>
      <c r="S13" s="63">
        <v>1701</v>
      </c>
      <c r="T13" s="63">
        <v>8888</v>
      </c>
      <c r="U13" s="63">
        <v>8888</v>
      </c>
      <c r="V13" s="59" t="str">
        <f>VLOOKUP(W13,'Ítems Presupuestarios'!$A$4:$C$42,3,FALSE)</f>
        <v>78-Transferencias o Donaciones para Inversión</v>
      </c>
      <c r="W13" s="59">
        <v>780204</v>
      </c>
      <c r="X13" s="59" t="str">
        <f>VLOOKUP(W13,'Ítems Presupuestarios'!$A$4:$C$42,2,FALSE)</f>
        <v>Transferencias y Donaciones al Sector Privado no Financiero</v>
      </c>
      <c r="Y13" s="16"/>
      <c r="Z13" s="16"/>
      <c r="AA13" s="16"/>
      <c r="AB13" s="64">
        <f>1764225-1764225</f>
        <v>0</v>
      </c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7">
        <f t="shared" si="0"/>
        <v>0</v>
      </c>
      <c r="BJ13" s="16">
        <f t="shared" si="1"/>
        <v>0</v>
      </c>
      <c r="BK13" s="16">
        <f t="shared" si="2"/>
        <v>0</v>
      </c>
      <c r="BL13" s="16"/>
      <c r="BM13" s="16"/>
      <c r="BN13" s="16"/>
      <c r="BO13" s="16">
        <f t="shared" si="3"/>
        <v>0</v>
      </c>
      <c r="BP13" s="16"/>
      <c r="BQ13" s="16"/>
      <c r="BR13" s="16"/>
      <c r="BS13" s="16">
        <f t="shared" si="4"/>
        <v>0</v>
      </c>
      <c r="BT13" s="17">
        <f t="shared" si="5"/>
        <v>0</v>
      </c>
      <c r="BU13" s="26"/>
    </row>
    <row r="14" spans="1:73" ht="63.75" x14ac:dyDescent="0.25">
      <c r="A14" s="59" t="s">
        <v>89</v>
      </c>
      <c r="B14" s="59" t="s">
        <v>91</v>
      </c>
      <c r="C14" s="59" t="s">
        <v>90</v>
      </c>
      <c r="D14" s="59" t="s">
        <v>169</v>
      </c>
      <c r="E14" s="59"/>
      <c r="F14" s="59" t="s">
        <v>174</v>
      </c>
      <c r="G14" s="59" t="s">
        <v>165</v>
      </c>
      <c r="H14" s="59">
        <v>2022</v>
      </c>
      <c r="I14" s="59" t="s">
        <v>96</v>
      </c>
      <c r="J14" s="60" t="s">
        <v>450</v>
      </c>
      <c r="K14" s="59" t="s">
        <v>104</v>
      </c>
      <c r="L14" s="59"/>
      <c r="M14" s="59"/>
      <c r="N14" s="59"/>
      <c r="O14" s="59"/>
      <c r="P14" s="61">
        <v>202</v>
      </c>
      <c r="Q14" s="61">
        <v>56</v>
      </c>
      <c r="R14" s="62">
        <v>7</v>
      </c>
      <c r="S14" s="63">
        <v>1702</v>
      </c>
      <c r="T14" s="63">
        <v>8888</v>
      </c>
      <c r="U14" s="63">
        <v>8888</v>
      </c>
      <c r="V14" s="59" t="str">
        <f>VLOOKUP(W14,'Ítems Presupuestarios'!$A$4:$C$42,3,FALSE)</f>
        <v>78-Transferencias o Donaciones para Inversión</v>
      </c>
      <c r="W14" s="59">
        <v>780204</v>
      </c>
      <c r="X14" s="59" t="str">
        <f>VLOOKUP(W14,'Ítems Presupuestarios'!$A$4:$C$42,2,FALSE)</f>
        <v>Transferencias y Donaciones al Sector Privado no Financiero</v>
      </c>
      <c r="Y14" s="16"/>
      <c r="Z14" s="16"/>
      <c r="AA14" s="16"/>
      <c r="AB14" s="58">
        <v>8865.4522613065783</v>
      </c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7">
        <f t="shared" si="0"/>
        <v>8865.4522613065783</v>
      </c>
      <c r="BJ14" s="16">
        <f t="shared" si="1"/>
        <v>0</v>
      </c>
      <c r="BK14" s="16">
        <f t="shared" si="2"/>
        <v>8865.4522613065783</v>
      </c>
      <c r="BL14" s="16"/>
      <c r="BM14" s="16"/>
      <c r="BN14" s="16"/>
      <c r="BO14" s="16">
        <f t="shared" si="3"/>
        <v>0</v>
      </c>
      <c r="BP14" s="16"/>
      <c r="BQ14" s="16"/>
      <c r="BR14" s="16"/>
      <c r="BS14" s="16">
        <f t="shared" si="4"/>
        <v>0</v>
      </c>
      <c r="BT14" s="17">
        <f t="shared" si="5"/>
        <v>8865.4522613065783</v>
      </c>
      <c r="BU14" s="26"/>
    </row>
    <row r="15" spans="1:73" ht="51" x14ac:dyDescent="0.25">
      <c r="A15" s="59" t="s">
        <v>89</v>
      </c>
      <c r="B15" s="59" t="s">
        <v>91</v>
      </c>
      <c r="C15" s="59" t="s">
        <v>90</v>
      </c>
      <c r="D15" s="59" t="s">
        <v>169</v>
      </c>
      <c r="E15" s="59"/>
      <c r="F15" s="59" t="s">
        <v>173</v>
      </c>
      <c r="G15" s="59" t="s">
        <v>99</v>
      </c>
      <c r="H15" s="59">
        <v>2022</v>
      </c>
      <c r="I15" s="59" t="s">
        <v>115</v>
      </c>
      <c r="J15" s="60" t="s">
        <v>202</v>
      </c>
      <c r="K15" s="59" t="s">
        <v>115</v>
      </c>
      <c r="L15" s="59"/>
      <c r="M15" s="59"/>
      <c r="N15" s="59"/>
      <c r="O15" s="59"/>
      <c r="P15" s="61">
        <v>202</v>
      </c>
      <c r="Q15" s="61">
        <v>56</v>
      </c>
      <c r="R15" s="62">
        <v>7</v>
      </c>
      <c r="S15" s="63">
        <v>1701</v>
      </c>
      <c r="T15" s="63">
        <v>8888</v>
      </c>
      <c r="U15" s="63">
        <v>8888</v>
      </c>
      <c r="V15" s="59" t="str">
        <f>VLOOKUP(W15,'Ítems Presupuestarios'!$A$4:$C$42,3,FALSE)</f>
        <v>78-Transferencias o Donaciones para Inversión</v>
      </c>
      <c r="W15" s="59">
        <v>780204</v>
      </c>
      <c r="X15" s="59" t="str">
        <f>VLOOKUP(W15,'Ítems Presupuestarios'!$A$4:$C$42,2,FALSE)</f>
        <v>Transferencias y Donaciones al Sector Privado no Financiero</v>
      </c>
      <c r="Y15" s="16"/>
      <c r="Z15" s="16"/>
      <c r="AA15" s="16"/>
      <c r="AB15" s="64">
        <f>300000-300000</f>
        <v>0</v>
      </c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7">
        <f t="shared" si="0"/>
        <v>0</v>
      </c>
      <c r="BJ15" s="16">
        <f t="shared" si="1"/>
        <v>0</v>
      </c>
      <c r="BK15" s="16">
        <f t="shared" si="2"/>
        <v>0</v>
      </c>
      <c r="BL15" s="16"/>
      <c r="BM15" s="16"/>
      <c r="BN15" s="16"/>
      <c r="BO15" s="16">
        <f t="shared" si="3"/>
        <v>0</v>
      </c>
      <c r="BP15" s="16"/>
      <c r="BQ15" s="16"/>
      <c r="BR15" s="16"/>
      <c r="BS15" s="16">
        <f t="shared" si="4"/>
        <v>0</v>
      </c>
      <c r="BT15" s="17">
        <f t="shared" si="5"/>
        <v>0</v>
      </c>
      <c r="BU15" s="26"/>
    </row>
    <row r="16" spans="1:73" ht="51" x14ac:dyDescent="0.25">
      <c r="A16" s="59" t="s">
        <v>89</v>
      </c>
      <c r="B16" s="59" t="s">
        <v>91</v>
      </c>
      <c r="C16" s="59" t="s">
        <v>90</v>
      </c>
      <c r="D16" s="59" t="s">
        <v>169</v>
      </c>
      <c r="E16" s="59"/>
      <c r="F16" s="59" t="s">
        <v>173</v>
      </c>
      <c r="G16" s="59" t="s">
        <v>166</v>
      </c>
      <c r="H16" s="59">
        <v>2022</v>
      </c>
      <c r="I16" s="59" t="s">
        <v>96</v>
      </c>
      <c r="J16" s="60" t="s">
        <v>450</v>
      </c>
      <c r="K16" s="59" t="s">
        <v>104</v>
      </c>
      <c r="L16" s="59"/>
      <c r="M16" s="59"/>
      <c r="N16" s="59"/>
      <c r="O16" s="59"/>
      <c r="P16" s="61">
        <v>202</v>
      </c>
      <c r="Q16" s="61">
        <v>56</v>
      </c>
      <c r="R16" s="62">
        <v>7</v>
      </c>
      <c r="S16" s="63">
        <v>1702</v>
      </c>
      <c r="T16" s="63">
        <v>8888</v>
      </c>
      <c r="U16" s="63">
        <v>8888</v>
      </c>
      <c r="V16" s="59" t="str">
        <f>VLOOKUP(W16,'Ítems Presupuestarios'!$A$4:$C$42,3,FALSE)</f>
        <v>78-Transferencias o Donaciones para Inversión</v>
      </c>
      <c r="W16" s="59">
        <v>780204</v>
      </c>
      <c r="X16" s="59" t="str">
        <f>VLOOKUP(W16,'Ítems Presupuestarios'!$A$4:$C$42,2,FALSE)</f>
        <v>Transferencias y Donaciones al Sector Privado no Financiero</v>
      </c>
      <c r="Y16" s="16"/>
      <c r="Z16" s="16"/>
      <c r="AA16" s="16"/>
      <c r="AB16" s="16">
        <v>1507.5376884422149</v>
      </c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7">
        <f t="shared" si="0"/>
        <v>1507.5376884422149</v>
      </c>
      <c r="BJ16" s="16">
        <f t="shared" si="1"/>
        <v>0</v>
      </c>
      <c r="BK16" s="16">
        <f t="shared" si="2"/>
        <v>1507.5376884422149</v>
      </c>
      <c r="BL16" s="16"/>
      <c r="BM16" s="16"/>
      <c r="BN16" s="16"/>
      <c r="BO16" s="16">
        <f t="shared" si="3"/>
        <v>0</v>
      </c>
      <c r="BP16" s="16"/>
      <c r="BQ16" s="16"/>
      <c r="BR16" s="16"/>
      <c r="BS16" s="16">
        <f t="shared" si="4"/>
        <v>0</v>
      </c>
      <c r="BT16" s="17">
        <f t="shared" si="5"/>
        <v>1507.5376884422149</v>
      </c>
      <c r="BU16" s="26"/>
    </row>
    <row r="17" spans="1:73" ht="51" x14ac:dyDescent="0.25">
      <c r="A17" s="59" t="s">
        <v>89</v>
      </c>
      <c r="B17" s="59" t="s">
        <v>91</v>
      </c>
      <c r="C17" s="59" t="s">
        <v>90</v>
      </c>
      <c r="D17" s="59" t="s">
        <v>169</v>
      </c>
      <c r="E17" s="59"/>
      <c r="F17" s="59" t="s">
        <v>172</v>
      </c>
      <c r="G17" s="59" t="s">
        <v>100</v>
      </c>
      <c r="H17" s="59">
        <v>2022</v>
      </c>
      <c r="I17" s="59" t="s">
        <v>115</v>
      </c>
      <c r="J17" s="60" t="s">
        <v>202</v>
      </c>
      <c r="K17" s="59" t="s">
        <v>115</v>
      </c>
      <c r="L17" s="59"/>
      <c r="M17" s="59"/>
      <c r="N17" s="59"/>
      <c r="O17" s="59"/>
      <c r="P17" s="61">
        <v>202</v>
      </c>
      <c r="Q17" s="61">
        <v>56</v>
      </c>
      <c r="R17" s="62">
        <v>7</v>
      </c>
      <c r="S17" s="63">
        <v>1701</v>
      </c>
      <c r="T17" s="63">
        <v>8888</v>
      </c>
      <c r="U17" s="63">
        <v>8888</v>
      </c>
      <c r="V17" s="59" t="str">
        <f>VLOOKUP(W17,'Ítems Presupuestarios'!$A$4:$C$42,3,FALSE)</f>
        <v>78-Transferencias o Donaciones para Inversión</v>
      </c>
      <c r="W17" s="59">
        <v>780204</v>
      </c>
      <c r="X17" s="59" t="str">
        <f>VLOOKUP(W17,'Ítems Presupuestarios'!$A$4:$C$42,2,FALSE)</f>
        <v>Transferencias y Donaciones al Sector Privado no Financiero</v>
      </c>
      <c r="Y17" s="16"/>
      <c r="Z17" s="16"/>
      <c r="AA17" s="16"/>
      <c r="AB17" s="64">
        <f>150000-150000</f>
        <v>0</v>
      </c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>
        <f t="shared" si="0"/>
        <v>0</v>
      </c>
      <c r="BJ17" s="16">
        <f t="shared" si="1"/>
        <v>0</v>
      </c>
      <c r="BK17" s="16">
        <f t="shared" si="2"/>
        <v>0</v>
      </c>
      <c r="BL17" s="16"/>
      <c r="BM17" s="16"/>
      <c r="BN17" s="16"/>
      <c r="BO17" s="16">
        <f t="shared" si="3"/>
        <v>0</v>
      </c>
      <c r="BP17" s="16"/>
      <c r="BQ17" s="16"/>
      <c r="BR17" s="16"/>
      <c r="BS17" s="16">
        <f t="shared" si="4"/>
        <v>0</v>
      </c>
      <c r="BT17" s="17">
        <f t="shared" si="5"/>
        <v>0</v>
      </c>
      <c r="BU17" s="26"/>
    </row>
    <row r="18" spans="1:73" ht="51" x14ac:dyDescent="0.25">
      <c r="A18" s="59" t="s">
        <v>89</v>
      </c>
      <c r="B18" s="59" t="s">
        <v>91</v>
      </c>
      <c r="C18" s="59" t="s">
        <v>90</v>
      </c>
      <c r="D18" s="59" t="s">
        <v>169</v>
      </c>
      <c r="E18" s="59"/>
      <c r="F18" s="59" t="s">
        <v>172</v>
      </c>
      <c r="G18" s="59" t="s">
        <v>167</v>
      </c>
      <c r="H18" s="59">
        <v>2022</v>
      </c>
      <c r="I18" s="59" t="s">
        <v>96</v>
      </c>
      <c r="J18" s="60" t="s">
        <v>450</v>
      </c>
      <c r="K18" s="59" t="s">
        <v>104</v>
      </c>
      <c r="L18" s="59"/>
      <c r="M18" s="59"/>
      <c r="N18" s="59"/>
      <c r="O18" s="59"/>
      <c r="P18" s="61">
        <v>202</v>
      </c>
      <c r="Q18" s="61">
        <v>56</v>
      </c>
      <c r="R18" s="62">
        <v>7</v>
      </c>
      <c r="S18" s="63">
        <v>1702</v>
      </c>
      <c r="T18" s="63">
        <v>8888</v>
      </c>
      <c r="U18" s="63">
        <v>8888</v>
      </c>
      <c r="V18" s="59" t="str">
        <f>VLOOKUP(W18,'Ítems Presupuestarios'!$A$4:$C$42,3,FALSE)</f>
        <v>78-Transferencias o Donaciones para Inversión</v>
      </c>
      <c r="W18" s="59">
        <v>780204</v>
      </c>
      <c r="X18" s="59" t="str">
        <f>VLOOKUP(W18,'Ítems Presupuestarios'!$A$4:$C$42,2,FALSE)</f>
        <v>Transferencias y Donaciones al Sector Privado no Financiero</v>
      </c>
      <c r="Y18" s="16"/>
      <c r="Z18" s="16"/>
      <c r="AA18" s="16"/>
      <c r="AB18" s="16">
        <v>753.76884422110743</v>
      </c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7">
        <f t="shared" si="0"/>
        <v>753.76884422110743</v>
      </c>
      <c r="BJ18" s="16">
        <f t="shared" si="1"/>
        <v>0</v>
      </c>
      <c r="BK18" s="16">
        <f t="shared" si="2"/>
        <v>753.76884422110743</v>
      </c>
      <c r="BL18" s="16"/>
      <c r="BM18" s="16"/>
      <c r="BN18" s="16"/>
      <c r="BO18" s="16">
        <f t="shared" si="3"/>
        <v>0</v>
      </c>
      <c r="BP18" s="16"/>
      <c r="BQ18" s="16"/>
      <c r="BR18" s="16"/>
      <c r="BS18" s="16">
        <f t="shared" si="4"/>
        <v>0</v>
      </c>
      <c r="BT18" s="17">
        <f t="shared" si="5"/>
        <v>753.76884422110743</v>
      </c>
      <c r="BU18" s="26"/>
    </row>
    <row r="19" spans="1:73" ht="38.25" x14ac:dyDescent="0.25">
      <c r="A19" s="59" t="s">
        <v>89</v>
      </c>
      <c r="B19" s="59" t="s">
        <v>91</v>
      </c>
      <c r="C19" s="59" t="s">
        <v>90</v>
      </c>
      <c r="D19" s="59" t="s">
        <v>170</v>
      </c>
      <c r="E19" s="59"/>
      <c r="F19" s="59" t="s">
        <v>173</v>
      </c>
      <c r="G19" s="59" t="s">
        <v>103</v>
      </c>
      <c r="H19" s="59">
        <v>2022</v>
      </c>
      <c r="I19" s="59" t="s">
        <v>104</v>
      </c>
      <c r="J19" s="60" t="s">
        <v>104</v>
      </c>
      <c r="K19" s="59" t="s">
        <v>104</v>
      </c>
      <c r="L19" s="59"/>
      <c r="M19" s="59"/>
      <c r="N19" s="59"/>
      <c r="O19" s="59"/>
      <c r="P19" s="61">
        <v>202</v>
      </c>
      <c r="Q19" s="61">
        <v>56</v>
      </c>
      <c r="R19" s="62">
        <v>7</v>
      </c>
      <c r="S19" s="63">
        <v>1701</v>
      </c>
      <c r="T19" s="63">
        <v>8888</v>
      </c>
      <c r="U19" s="63">
        <v>8888</v>
      </c>
      <c r="V19" s="59" t="str">
        <f>VLOOKUP(W19,'Ítems Presupuestarios'!$A$4:$C$42,3,FALSE)</f>
        <v>73-Bienes y Servicios para Inversión</v>
      </c>
      <c r="W19" s="59">
        <v>730606</v>
      </c>
      <c r="X19" s="59" t="str">
        <f>VLOOKUP(W19,'Ítems Presupuestarios'!$A$4:$C$42,2,FALSE)</f>
        <v>Honorarios por Contratos Civiles de Servicios</v>
      </c>
      <c r="Y19" s="16"/>
      <c r="Z19" s="16"/>
      <c r="AA19" s="16"/>
      <c r="AB19" s="16">
        <f>50000-50000</f>
        <v>0</v>
      </c>
      <c r="AC19" s="16"/>
      <c r="AD19" s="16"/>
      <c r="AE19" s="16">
        <f>50000-50000</f>
        <v>0</v>
      </c>
      <c r="AF19" s="16"/>
      <c r="AG19" s="16"/>
      <c r="AH19" s="16">
        <f>50000-50000</f>
        <v>0</v>
      </c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7">
        <f t="shared" si="0"/>
        <v>0</v>
      </c>
      <c r="BJ19" s="16">
        <f t="shared" si="1"/>
        <v>0</v>
      </c>
      <c r="BK19" s="16">
        <f t="shared" si="2"/>
        <v>0</v>
      </c>
      <c r="BL19" s="16"/>
      <c r="BM19" s="16"/>
      <c r="BN19" s="16"/>
      <c r="BO19" s="16">
        <f t="shared" si="3"/>
        <v>0</v>
      </c>
      <c r="BP19" s="16"/>
      <c r="BQ19" s="16"/>
      <c r="BR19" s="16"/>
      <c r="BS19" s="16">
        <f t="shared" si="4"/>
        <v>0</v>
      </c>
      <c r="BT19" s="17">
        <f t="shared" si="5"/>
        <v>0</v>
      </c>
      <c r="BU19" s="26"/>
    </row>
    <row r="20" spans="1:73" ht="51" x14ac:dyDescent="0.25">
      <c r="A20" s="59" t="s">
        <v>89</v>
      </c>
      <c r="B20" s="59" t="s">
        <v>91</v>
      </c>
      <c r="C20" s="59" t="s">
        <v>90</v>
      </c>
      <c r="D20" s="59" t="s">
        <v>171</v>
      </c>
      <c r="E20" s="59"/>
      <c r="F20" s="59" t="s">
        <v>173</v>
      </c>
      <c r="G20" s="59" t="s">
        <v>108</v>
      </c>
      <c r="H20" s="59">
        <v>2022</v>
      </c>
      <c r="I20" s="59" t="s">
        <v>115</v>
      </c>
      <c r="J20" s="60" t="s">
        <v>202</v>
      </c>
      <c r="K20" s="59" t="s">
        <v>115</v>
      </c>
      <c r="L20" s="59"/>
      <c r="M20" s="59"/>
      <c r="N20" s="59"/>
      <c r="O20" s="59"/>
      <c r="P20" s="61">
        <v>202</v>
      </c>
      <c r="Q20" s="61">
        <v>56</v>
      </c>
      <c r="R20" s="62">
        <v>7</v>
      </c>
      <c r="S20" s="63">
        <v>1701</v>
      </c>
      <c r="T20" s="63">
        <v>8888</v>
      </c>
      <c r="U20" s="63">
        <v>8888</v>
      </c>
      <c r="V20" s="59" t="str">
        <f>VLOOKUP(W20,'Ítems Presupuestarios'!$A$4:$C$42,3,FALSE)</f>
        <v>78-Transferencias o Donaciones para Inversión</v>
      </c>
      <c r="W20" s="59">
        <v>780204</v>
      </c>
      <c r="X20" s="59" t="str">
        <f>VLOOKUP(W20,'Ítems Presupuestarios'!$A$4:$C$42,2,FALSE)</f>
        <v>Transferencias y Donaciones al Sector Privado no Financiero</v>
      </c>
      <c r="Y20" s="16"/>
      <c r="Z20" s="16"/>
      <c r="AA20" s="16"/>
      <c r="AB20" s="64">
        <f>60000-60000</f>
        <v>0</v>
      </c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7">
        <f t="shared" si="0"/>
        <v>0</v>
      </c>
      <c r="BJ20" s="16">
        <f t="shared" si="1"/>
        <v>0</v>
      </c>
      <c r="BK20" s="16">
        <f t="shared" si="2"/>
        <v>0</v>
      </c>
      <c r="BL20" s="16"/>
      <c r="BM20" s="16"/>
      <c r="BN20" s="16"/>
      <c r="BO20" s="16">
        <f t="shared" si="3"/>
        <v>0</v>
      </c>
      <c r="BP20" s="16"/>
      <c r="BQ20" s="16"/>
      <c r="BR20" s="16"/>
      <c r="BS20" s="16">
        <f t="shared" si="4"/>
        <v>0</v>
      </c>
      <c r="BT20" s="17">
        <f t="shared" si="5"/>
        <v>0</v>
      </c>
      <c r="BU20" s="26"/>
    </row>
    <row r="21" spans="1:73" ht="51" x14ac:dyDescent="0.25">
      <c r="A21" s="59" t="s">
        <v>89</v>
      </c>
      <c r="B21" s="59" t="s">
        <v>91</v>
      </c>
      <c r="C21" s="59" t="s">
        <v>90</v>
      </c>
      <c r="D21" s="59" t="s">
        <v>171</v>
      </c>
      <c r="E21" s="59"/>
      <c r="F21" s="59" t="s">
        <v>176</v>
      </c>
      <c r="G21" s="59" t="s">
        <v>109</v>
      </c>
      <c r="H21" s="59">
        <v>2022</v>
      </c>
      <c r="I21" s="59" t="s">
        <v>115</v>
      </c>
      <c r="J21" s="60" t="s">
        <v>202</v>
      </c>
      <c r="K21" s="59" t="s">
        <v>115</v>
      </c>
      <c r="L21" s="59"/>
      <c r="M21" s="59"/>
      <c r="N21" s="59"/>
      <c r="O21" s="59"/>
      <c r="P21" s="61">
        <v>202</v>
      </c>
      <c r="Q21" s="61">
        <v>56</v>
      </c>
      <c r="R21" s="62">
        <v>7</v>
      </c>
      <c r="S21" s="63">
        <v>1701</v>
      </c>
      <c r="T21" s="63">
        <v>8888</v>
      </c>
      <c r="U21" s="63">
        <v>8888</v>
      </c>
      <c r="V21" s="59" t="str">
        <f>VLOOKUP(W21,'Ítems Presupuestarios'!$A$4:$C$42,3,FALSE)</f>
        <v>78-Transferencias o Donaciones para Inversión</v>
      </c>
      <c r="W21" s="59">
        <v>780204</v>
      </c>
      <c r="X21" s="59" t="str">
        <f>VLOOKUP(W21,'Ítems Presupuestarios'!$A$4:$C$42,2,FALSE)</f>
        <v>Transferencias y Donaciones al Sector Privado no Financiero</v>
      </c>
      <c r="Y21" s="16"/>
      <c r="Z21" s="16"/>
      <c r="AA21" s="16"/>
      <c r="AB21" s="64">
        <f>60000-60000</f>
        <v>0</v>
      </c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7">
        <f t="shared" si="0"/>
        <v>0</v>
      </c>
      <c r="BJ21" s="16">
        <f t="shared" si="1"/>
        <v>0</v>
      </c>
      <c r="BK21" s="16">
        <f t="shared" si="2"/>
        <v>0</v>
      </c>
      <c r="BL21" s="16"/>
      <c r="BM21" s="16"/>
      <c r="BN21" s="16"/>
      <c r="BO21" s="16">
        <f t="shared" si="3"/>
        <v>0</v>
      </c>
      <c r="BP21" s="16"/>
      <c r="BQ21" s="16"/>
      <c r="BR21" s="16"/>
      <c r="BS21" s="16">
        <f t="shared" si="4"/>
        <v>0</v>
      </c>
      <c r="BT21" s="17">
        <f t="shared" si="5"/>
        <v>0</v>
      </c>
      <c r="BU21" s="26"/>
    </row>
    <row r="22" spans="1:73" ht="51" x14ac:dyDescent="0.25">
      <c r="A22" s="59" t="s">
        <v>89</v>
      </c>
      <c r="B22" s="59" t="s">
        <v>91</v>
      </c>
      <c r="C22" s="59" t="s">
        <v>90</v>
      </c>
      <c r="D22" s="59" t="s">
        <v>105</v>
      </c>
      <c r="E22" s="59"/>
      <c r="F22" s="59" t="s">
        <v>177</v>
      </c>
      <c r="G22" s="59" t="s">
        <v>110</v>
      </c>
      <c r="H22" s="59">
        <v>2022</v>
      </c>
      <c r="I22" s="59" t="s">
        <v>198</v>
      </c>
      <c r="J22" s="60" t="s">
        <v>202</v>
      </c>
      <c r="K22" s="59"/>
      <c r="L22" s="59"/>
      <c r="M22" s="59"/>
      <c r="N22" s="59"/>
      <c r="O22" s="59"/>
      <c r="P22" s="61">
        <v>202</v>
      </c>
      <c r="Q22" s="61">
        <v>56</v>
      </c>
      <c r="R22" s="62">
        <v>7</v>
      </c>
      <c r="S22" s="63">
        <v>1701</v>
      </c>
      <c r="T22" s="63">
        <v>8888</v>
      </c>
      <c r="U22" s="63">
        <v>8888</v>
      </c>
      <c r="V22" s="59" t="str">
        <f>VLOOKUP(W22,'Ítems Presupuestarios'!$A$4:$C$42,3,FALSE)</f>
        <v>78-Transferencias o Donaciones para Inversión</v>
      </c>
      <c r="W22" s="59">
        <v>780204</v>
      </c>
      <c r="X22" s="59" t="str">
        <f>VLOOKUP(W22,'Ítems Presupuestarios'!$A$4:$C$42,2,FALSE)</f>
        <v>Transferencias y Donaciones al Sector Privado no Financiero</v>
      </c>
      <c r="Y22" s="16"/>
      <c r="Z22" s="16"/>
      <c r="AA22" s="16"/>
      <c r="AB22" s="64">
        <f>615389.45-305389.45</f>
        <v>309999.99999999994</v>
      </c>
      <c r="AC22" s="16">
        <v>153850</v>
      </c>
      <c r="AD22" s="16">
        <f>+AB22-AC22</f>
        <v>156149.99999999994</v>
      </c>
      <c r="AE22" s="64">
        <f>307694.72-307694.72</f>
        <v>0</v>
      </c>
      <c r="AF22" s="16"/>
      <c r="AG22" s="16"/>
      <c r="AH22" s="64">
        <f>307694.72-168943.72-138751+80983.33-10344</f>
        <v>70639.329999999973</v>
      </c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7">
        <f t="shared" si="0"/>
        <v>380639.3299999999</v>
      </c>
      <c r="BJ22" s="16">
        <f t="shared" si="1"/>
        <v>153850</v>
      </c>
      <c r="BK22" s="16">
        <f t="shared" si="2"/>
        <v>226789.3299999999</v>
      </c>
      <c r="BL22" s="16">
        <v>310000</v>
      </c>
      <c r="BM22" s="16"/>
      <c r="BN22" s="16"/>
      <c r="BO22" s="16">
        <f t="shared" si="3"/>
        <v>310000</v>
      </c>
      <c r="BP22" s="16"/>
      <c r="BQ22" s="16"/>
      <c r="BR22" s="16"/>
      <c r="BS22" s="16">
        <f t="shared" si="4"/>
        <v>0</v>
      </c>
      <c r="BT22" s="17">
        <f t="shared" si="5"/>
        <v>70639.3299999999</v>
      </c>
      <c r="BU22" s="26"/>
    </row>
    <row r="23" spans="1:73" ht="63.75" x14ac:dyDescent="0.25">
      <c r="A23" s="59" t="s">
        <v>106</v>
      </c>
      <c r="B23" s="59" t="s">
        <v>91</v>
      </c>
      <c r="C23" s="59" t="s">
        <v>90</v>
      </c>
      <c r="D23" s="59" t="s">
        <v>92</v>
      </c>
      <c r="E23" s="59"/>
      <c r="F23" s="59" t="s">
        <v>175</v>
      </c>
      <c r="G23" s="59" t="s">
        <v>93</v>
      </c>
      <c r="H23" s="59">
        <v>2022</v>
      </c>
      <c r="I23" s="59" t="s">
        <v>115</v>
      </c>
      <c r="J23" s="60" t="s">
        <v>202</v>
      </c>
      <c r="K23" s="59" t="s">
        <v>115</v>
      </c>
      <c r="L23" s="59"/>
      <c r="M23" s="59"/>
      <c r="N23" s="59"/>
      <c r="O23" s="59"/>
      <c r="P23" s="61">
        <v>202</v>
      </c>
      <c r="Q23" s="61">
        <v>56</v>
      </c>
      <c r="R23" s="62">
        <v>7</v>
      </c>
      <c r="S23" s="63">
        <v>1701</v>
      </c>
      <c r="T23" s="63">
        <v>8888</v>
      </c>
      <c r="U23" s="63">
        <v>8888</v>
      </c>
      <c r="V23" s="59" t="str">
        <f>VLOOKUP(W23,'Ítems Presupuestarios'!$A$4:$C$42,3,FALSE)</f>
        <v>78-Transferencias o Donaciones para Inversión</v>
      </c>
      <c r="W23" s="59">
        <v>780204</v>
      </c>
      <c r="X23" s="59" t="str">
        <f>VLOOKUP(W23,'Ítems Presupuestarios'!$A$4:$C$42,2,FALSE)</f>
        <v>Transferencias y Donaciones al Sector Privado no Financiero</v>
      </c>
      <c r="Y23" s="16"/>
      <c r="Z23" s="16"/>
      <c r="AA23" s="16"/>
      <c r="AB23" s="64">
        <f>50000-50000</f>
        <v>0</v>
      </c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7">
        <f t="shared" si="0"/>
        <v>0</v>
      </c>
      <c r="BJ23" s="16">
        <f t="shared" si="1"/>
        <v>0</v>
      </c>
      <c r="BK23" s="16">
        <f t="shared" si="2"/>
        <v>0</v>
      </c>
      <c r="BL23" s="16"/>
      <c r="BM23" s="16"/>
      <c r="BN23" s="16"/>
      <c r="BO23" s="16">
        <f t="shared" si="3"/>
        <v>0</v>
      </c>
      <c r="BP23" s="16"/>
      <c r="BQ23" s="16"/>
      <c r="BR23" s="16"/>
      <c r="BS23" s="16">
        <f t="shared" si="4"/>
        <v>0</v>
      </c>
      <c r="BT23" s="17">
        <f t="shared" si="5"/>
        <v>0</v>
      </c>
      <c r="BU23" s="26"/>
    </row>
    <row r="24" spans="1:73" ht="63.75" x14ac:dyDescent="0.25">
      <c r="A24" s="59" t="s">
        <v>106</v>
      </c>
      <c r="B24" s="59" t="s">
        <v>91</v>
      </c>
      <c r="C24" s="59" t="s">
        <v>90</v>
      </c>
      <c r="D24" s="59" t="s">
        <v>92</v>
      </c>
      <c r="E24" s="59"/>
      <c r="F24" s="59" t="s">
        <v>175</v>
      </c>
      <c r="G24" s="59" t="s">
        <v>161</v>
      </c>
      <c r="H24" s="59">
        <v>2022</v>
      </c>
      <c r="I24" s="59" t="s">
        <v>96</v>
      </c>
      <c r="J24" s="60" t="s">
        <v>450</v>
      </c>
      <c r="K24" s="59" t="s">
        <v>104</v>
      </c>
      <c r="L24" s="59"/>
      <c r="M24" s="59"/>
      <c r="N24" s="59"/>
      <c r="O24" s="59"/>
      <c r="P24" s="61">
        <v>202</v>
      </c>
      <c r="Q24" s="61">
        <v>56</v>
      </c>
      <c r="R24" s="62">
        <v>7</v>
      </c>
      <c r="S24" s="63">
        <v>1702</v>
      </c>
      <c r="T24" s="63">
        <v>8888</v>
      </c>
      <c r="U24" s="63">
        <v>8888</v>
      </c>
      <c r="V24" s="59" t="str">
        <f>VLOOKUP(W24,'Ítems Presupuestarios'!$A$4:$C$42,3,FALSE)</f>
        <v>78-Transferencias o Donaciones para Inversión</v>
      </c>
      <c r="W24" s="59">
        <v>780204</v>
      </c>
      <c r="X24" s="59" t="str">
        <f>VLOOKUP(W24,'Ítems Presupuestarios'!$A$4:$C$42,2,FALSE)</f>
        <v>Transferencias y Donaciones al Sector Privado no Financiero</v>
      </c>
      <c r="Y24" s="16"/>
      <c r="Z24" s="16"/>
      <c r="AA24" s="16"/>
      <c r="AB24" s="16">
        <v>251.25628140703338</v>
      </c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7">
        <f t="shared" si="0"/>
        <v>251.25628140703338</v>
      </c>
      <c r="BJ24" s="16">
        <f t="shared" si="1"/>
        <v>0</v>
      </c>
      <c r="BK24" s="16">
        <f t="shared" si="2"/>
        <v>251.25628140703338</v>
      </c>
      <c r="BL24" s="16"/>
      <c r="BM24" s="16"/>
      <c r="BN24" s="16"/>
      <c r="BO24" s="16">
        <f t="shared" si="3"/>
        <v>0</v>
      </c>
      <c r="BP24" s="16"/>
      <c r="BQ24" s="16"/>
      <c r="BR24" s="16"/>
      <c r="BS24" s="16">
        <f t="shared" si="4"/>
        <v>0</v>
      </c>
      <c r="BT24" s="17">
        <f t="shared" si="5"/>
        <v>251.25628140703338</v>
      </c>
      <c r="BU24" s="26"/>
    </row>
    <row r="25" spans="1:73" ht="51" x14ac:dyDescent="0.25">
      <c r="A25" s="59" t="s">
        <v>106</v>
      </c>
      <c r="B25" s="59" t="s">
        <v>91</v>
      </c>
      <c r="C25" s="59" t="s">
        <v>90</v>
      </c>
      <c r="D25" s="59" t="s">
        <v>92</v>
      </c>
      <c r="E25" s="59"/>
      <c r="F25" s="59" t="s">
        <v>172</v>
      </c>
      <c r="G25" s="59" t="s">
        <v>94</v>
      </c>
      <c r="H25" s="59">
        <v>2022</v>
      </c>
      <c r="I25" s="59" t="s">
        <v>115</v>
      </c>
      <c r="J25" s="60" t="s">
        <v>202</v>
      </c>
      <c r="K25" s="59" t="s">
        <v>115</v>
      </c>
      <c r="L25" s="59"/>
      <c r="M25" s="59"/>
      <c r="N25" s="59"/>
      <c r="O25" s="59"/>
      <c r="P25" s="61">
        <v>202</v>
      </c>
      <c r="Q25" s="61">
        <v>56</v>
      </c>
      <c r="R25" s="62">
        <v>7</v>
      </c>
      <c r="S25" s="63">
        <v>1701</v>
      </c>
      <c r="T25" s="63">
        <v>8888</v>
      </c>
      <c r="U25" s="63">
        <v>8888</v>
      </c>
      <c r="V25" s="59" t="str">
        <f>VLOOKUP(W25,'Ítems Presupuestarios'!$A$4:$C$42,3,FALSE)</f>
        <v>78-Transferencias o Donaciones para Inversión</v>
      </c>
      <c r="W25" s="59">
        <v>780204</v>
      </c>
      <c r="X25" s="59" t="str">
        <f>VLOOKUP(W25,'Ítems Presupuestarios'!$A$4:$C$42,2,FALSE)</f>
        <v>Transferencias y Donaciones al Sector Privado no Financiero</v>
      </c>
      <c r="Y25" s="16"/>
      <c r="Z25" s="16"/>
      <c r="AA25" s="16"/>
      <c r="AB25" s="64">
        <f>50000-50000</f>
        <v>0</v>
      </c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7">
        <f t="shared" si="0"/>
        <v>0</v>
      </c>
      <c r="BJ25" s="16">
        <f t="shared" si="1"/>
        <v>0</v>
      </c>
      <c r="BK25" s="16">
        <f t="shared" si="2"/>
        <v>0</v>
      </c>
      <c r="BL25" s="16"/>
      <c r="BM25" s="16"/>
      <c r="BN25" s="16"/>
      <c r="BO25" s="16">
        <f t="shared" si="3"/>
        <v>0</v>
      </c>
      <c r="BP25" s="16"/>
      <c r="BQ25" s="16"/>
      <c r="BR25" s="16"/>
      <c r="BS25" s="16">
        <f t="shared" si="4"/>
        <v>0</v>
      </c>
      <c r="BT25" s="17">
        <f t="shared" si="5"/>
        <v>0</v>
      </c>
      <c r="BU25" s="26"/>
    </row>
    <row r="26" spans="1:73" ht="51" x14ac:dyDescent="0.25">
      <c r="A26" s="59" t="s">
        <v>106</v>
      </c>
      <c r="B26" s="59" t="s">
        <v>91</v>
      </c>
      <c r="C26" s="59" t="s">
        <v>90</v>
      </c>
      <c r="D26" s="59" t="s">
        <v>92</v>
      </c>
      <c r="E26" s="59"/>
      <c r="F26" s="59" t="s">
        <v>172</v>
      </c>
      <c r="G26" s="59" t="s">
        <v>162</v>
      </c>
      <c r="H26" s="59">
        <v>2022</v>
      </c>
      <c r="I26" s="59" t="s">
        <v>96</v>
      </c>
      <c r="J26" s="60" t="s">
        <v>450</v>
      </c>
      <c r="K26" s="59" t="s">
        <v>104</v>
      </c>
      <c r="L26" s="59"/>
      <c r="M26" s="59"/>
      <c r="N26" s="59"/>
      <c r="O26" s="59"/>
      <c r="P26" s="61">
        <v>202</v>
      </c>
      <c r="Q26" s="61">
        <v>56</v>
      </c>
      <c r="R26" s="62">
        <v>7</v>
      </c>
      <c r="S26" s="63">
        <v>1702</v>
      </c>
      <c r="T26" s="63">
        <v>8888</v>
      </c>
      <c r="U26" s="63">
        <v>8888</v>
      </c>
      <c r="V26" s="59" t="str">
        <f>VLOOKUP(W26,'Ítems Presupuestarios'!$A$4:$C$42,3,FALSE)</f>
        <v>78-Transferencias o Donaciones para Inversión</v>
      </c>
      <c r="W26" s="59">
        <v>780204</v>
      </c>
      <c r="X26" s="59" t="str">
        <f>VLOOKUP(W26,'Ítems Presupuestarios'!$A$4:$C$42,2,FALSE)</f>
        <v>Transferencias y Donaciones al Sector Privado no Financiero</v>
      </c>
      <c r="Y26" s="16"/>
      <c r="Z26" s="16"/>
      <c r="AA26" s="16"/>
      <c r="AB26" s="16">
        <v>251.25628140703338</v>
      </c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7">
        <f t="shared" si="0"/>
        <v>251.25628140703338</v>
      </c>
      <c r="BJ26" s="16">
        <f t="shared" si="1"/>
        <v>0</v>
      </c>
      <c r="BK26" s="16">
        <f t="shared" si="2"/>
        <v>251.25628140703338</v>
      </c>
      <c r="BL26" s="16"/>
      <c r="BM26" s="16"/>
      <c r="BN26" s="16"/>
      <c r="BO26" s="16">
        <f t="shared" si="3"/>
        <v>0</v>
      </c>
      <c r="BP26" s="16"/>
      <c r="BQ26" s="16"/>
      <c r="BR26" s="16"/>
      <c r="BS26" s="16">
        <f t="shared" si="4"/>
        <v>0</v>
      </c>
      <c r="BT26" s="17">
        <f t="shared" si="5"/>
        <v>251.25628140703338</v>
      </c>
      <c r="BU26" s="26"/>
    </row>
    <row r="27" spans="1:73" ht="51" x14ac:dyDescent="0.25">
      <c r="A27" s="59" t="s">
        <v>106</v>
      </c>
      <c r="B27" s="59" t="s">
        <v>91</v>
      </c>
      <c r="C27" s="59" t="s">
        <v>90</v>
      </c>
      <c r="D27" s="59" t="s">
        <v>92</v>
      </c>
      <c r="E27" s="59"/>
      <c r="F27" s="59" t="s">
        <v>173</v>
      </c>
      <c r="G27" s="59" t="s">
        <v>95</v>
      </c>
      <c r="H27" s="59">
        <v>2022</v>
      </c>
      <c r="I27" s="59" t="s">
        <v>115</v>
      </c>
      <c r="J27" s="60" t="s">
        <v>202</v>
      </c>
      <c r="K27" s="59" t="s">
        <v>115</v>
      </c>
      <c r="L27" s="59"/>
      <c r="M27" s="59"/>
      <c r="N27" s="59"/>
      <c r="O27" s="59"/>
      <c r="P27" s="61">
        <v>202</v>
      </c>
      <c r="Q27" s="61">
        <v>56</v>
      </c>
      <c r="R27" s="62">
        <v>7</v>
      </c>
      <c r="S27" s="63">
        <v>1701</v>
      </c>
      <c r="T27" s="63">
        <v>8888</v>
      </c>
      <c r="U27" s="63">
        <v>8888</v>
      </c>
      <c r="V27" s="59" t="str">
        <f>VLOOKUP(W27,'Ítems Presupuestarios'!$A$4:$C$42,3,FALSE)</f>
        <v>78-Transferencias o Donaciones para Inversión</v>
      </c>
      <c r="W27" s="59">
        <v>780204</v>
      </c>
      <c r="X27" s="59" t="str">
        <f>VLOOKUP(W27,'Ítems Presupuestarios'!$A$4:$C$42,2,FALSE)</f>
        <v>Transferencias y Donaciones al Sector Privado no Financiero</v>
      </c>
      <c r="Y27" s="16"/>
      <c r="Z27" s="16"/>
      <c r="AA27" s="16"/>
      <c r="AB27" s="64">
        <f>50000-50000</f>
        <v>0</v>
      </c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7">
        <f t="shared" si="0"/>
        <v>0</v>
      </c>
      <c r="BJ27" s="16">
        <f t="shared" si="1"/>
        <v>0</v>
      </c>
      <c r="BK27" s="16">
        <f t="shared" si="2"/>
        <v>0</v>
      </c>
      <c r="BL27" s="16"/>
      <c r="BM27" s="16"/>
      <c r="BN27" s="16"/>
      <c r="BO27" s="16">
        <f t="shared" si="3"/>
        <v>0</v>
      </c>
      <c r="BP27" s="16"/>
      <c r="BQ27" s="16"/>
      <c r="BR27" s="16"/>
      <c r="BS27" s="16">
        <f t="shared" si="4"/>
        <v>0</v>
      </c>
      <c r="BT27" s="17">
        <f t="shared" si="5"/>
        <v>0</v>
      </c>
      <c r="BU27" s="26"/>
    </row>
    <row r="28" spans="1:73" ht="51" x14ac:dyDescent="0.25">
      <c r="A28" s="59" t="s">
        <v>106</v>
      </c>
      <c r="B28" s="59" t="s">
        <v>91</v>
      </c>
      <c r="C28" s="59" t="s">
        <v>90</v>
      </c>
      <c r="D28" s="59" t="s">
        <v>92</v>
      </c>
      <c r="E28" s="59"/>
      <c r="F28" s="59" t="s">
        <v>173</v>
      </c>
      <c r="G28" s="59" t="s">
        <v>163</v>
      </c>
      <c r="H28" s="59">
        <v>2022</v>
      </c>
      <c r="I28" s="59" t="s">
        <v>96</v>
      </c>
      <c r="J28" s="60" t="s">
        <v>450</v>
      </c>
      <c r="K28" s="59" t="s">
        <v>104</v>
      </c>
      <c r="L28" s="59"/>
      <c r="M28" s="59"/>
      <c r="N28" s="59"/>
      <c r="O28" s="59"/>
      <c r="P28" s="61">
        <v>202</v>
      </c>
      <c r="Q28" s="61">
        <v>56</v>
      </c>
      <c r="R28" s="62">
        <v>7</v>
      </c>
      <c r="S28" s="63">
        <v>1702</v>
      </c>
      <c r="T28" s="63">
        <v>8888</v>
      </c>
      <c r="U28" s="63">
        <v>8888</v>
      </c>
      <c r="V28" s="59" t="str">
        <f>VLOOKUP(W28,'Ítems Presupuestarios'!$A$4:$C$42,3,FALSE)</f>
        <v>78-Transferencias o Donaciones para Inversión</v>
      </c>
      <c r="W28" s="59">
        <v>780204</v>
      </c>
      <c r="X28" s="59" t="str">
        <f>VLOOKUP(W28,'Ítems Presupuestarios'!$A$4:$C$42,2,FALSE)</f>
        <v>Transferencias y Donaciones al Sector Privado no Financiero</v>
      </c>
      <c r="Y28" s="16"/>
      <c r="Z28" s="16"/>
      <c r="AA28" s="16"/>
      <c r="AB28" s="16">
        <v>251.25628140703338</v>
      </c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7">
        <f t="shared" si="0"/>
        <v>251.25628140703338</v>
      </c>
      <c r="BJ28" s="16">
        <f t="shared" si="1"/>
        <v>0</v>
      </c>
      <c r="BK28" s="16">
        <f t="shared" si="2"/>
        <v>251.25628140703338</v>
      </c>
      <c r="BL28" s="16"/>
      <c r="BM28" s="16"/>
      <c r="BN28" s="16"/>
      <c r="BO28" s="16">
        <f t="shared" si="3"/>
        <v>0</v>
      </c>
      <c r="BP28" s="16"/>
      <c r="BQ28" s="16"/>
      <c r="BR28" s="16"/>
      <c r="BS28" s="16">
        <f t="shared" si="4"/>
        <v>0</v>
      </c>
      <c r="BT28" s="17">
        <f t="shared" si="5"/>
        <v>251.25628140703338</v>
      </c>
      <c r="BU28" s="26"/>
    </row>
    <row r="29" spans="1:73" ht="51" x14ac:dyDescent="0.25">
      <c r="A29" s="59" t="s">
        <v>106</v>
      </c>
      <c r="B29" s="59" t="s">
        <v>91</v>
      </c>
      <c r="C29" s="59" t="s">
        <v>90</v>
      </c>
      <c r="D29" s="59" t="s">
        <v>169</v>
      </c>
      <c r="E29" s="59"/>
      <c r="F29" s="59" t="s">
        <v>175</v>
      </c>
      <c r="G29" s="59" t="s">
        <v>97</v>
      </c>
      <c r="H29" s="59">
        <v>2022</v>
      </c>
      <c r="I29" s="59" t="s">
        <v>107</v>
      </c>
      <c r="J29" s="60" t="s">
        <v>202</v>
      </c>
      <c r="K29" s="59" t="s">
        <v>137</v>
      </c>
      <c r="L29" s="59"/>
      <c r="M29" s="59"/>
      <c r="N29" s="59"/>
      <c r="O29" s="59"/>
      <c r="P29" s="61">
        <v>202</v>
      </c>
      <c r="Q29" s="61">
        <v>56</v>
      </c>
      <c r="R29" s="62">
        <v>7</v>
      </c>
      <c r="S29" s="63">
        <v>1702</v>
      </c>
      <c r="T29" s="63">
        <v>8888</v>
      </c>
      <c r="U29" s="63">
        <v>8888</v>
      </c>
      <c r="V29" s="59" t="str">
        <f>VLOOKUP(W29,'Ítems Presupuestarios'!$A$4:$C$42,3,FALSE)</f>
        <v>78-Transferencias o Donaciones para Inversión</v>
      </c>
      <c r="W29" s="59">
        <v>780204</v>
      </c>
      <c r="X29" s="59" t="str">
        <f>VLOOKUP(W29,'Ítems Presupuestarios'!$A$4:$C$42,2,FALSE)</f>
        <v>Transferencias y Donaciones al Sector Privado no Financiero</v>
      </c>
      <c r="Y29" s="16"/>
      <c r="Z29" s="16"/>
      <c r="AA29" s="16"/>
      <c r="AB29" s="64">
        <f>100000-100000</f>
        <v>0</v>
      </c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7">
        <f t="shared" si="0"/>
        <v>0</v>
      </c>
      <c r="BJ29" s="16">
        <f t="shared" si="1"/>
        <v>0</v>
      </c>
      <c r="BK29" s="16">
        <f t="shared" si="2"/>
        <v>0</v>
      </c>
      <c r="BL29" s="16"/>
      <c r="BM29" s="16"/>
      <c r="BN29" s="16"/>
      <c r="BO29" s="16">
        <f t="shared" si="3"/>
        <v>0</v>
      </c>
      <c r="BP29" s="16"/>
      <c r="BQ29" s="16"/>
      <c r="BR29" s="16"/>
      <c r="BS29" s="16">
        <f t="shared" si="4"/>
        <v>0</v>
      </c>
      <c r="BT29" s="17">
        <f t="shared" si="5"/>
        <v>0</v>
      </c>
      <c r="BU29" s="26"/>
    </row>
    <row r="30" spans="1:73" ht="51" x14ac:dyDescent="0.25">
      <c r="A30" s="59" t="s">
        <v>106</v>
      </c>
      <c r="B30" s="59" t="s">
        <v>91</v>
      </c>
      <c r="C30" s="59" t="s">
        <v>90</v>
      </c>
      <c r="D30" s="59" t="s">
        <v>169</v>
      </c>
      <c r="E30" s="59"/>
      <c r="F30" s="59" t="s">
        <v>175</v>
      </c>
      <c r="G30" s="59" t="s">
        <v>164</v>
      </c>
      <c r="H30" s="59">
        <v>2022</v>
      </c>
      <c r="I30" s="59" t="s">
        <v>96</v>
      </c>
      <c r="J30" s="60" t="s">
        <v>450</v>
      </c>
      <c r="K30" s="59" t="s">
        <v>104</v>
      </c>
      <c r="L30" s="59"/>
      <c r="M30" s="59"/>
      <c r="N30" s="59"/>
      <c r="O30" s="59"/>
      <c r="P30" s="61">
        <v>202</v>
      </c>
      <c r="Q30" s="61">
        <v>56</v>
      </c>
      <c r="R30" s="62">
        <v>7</v>
      </c>
      <c r="S30" s="63">
        <v>1702</v>
      </c>
      <c r="T30" s="63">
        <v>8888</v>
      </c>
      <c r="U30" s="63">
        <v>8888</v>
      </c>
      <c r="V30" s="59" t="str">
        <f>VLOOKUP(W30,'Ítems Presupuestarios'!$A$4:$C$42,3,FALSE)</f>
        <v>78-Transferencias o Donaciones para Inversión</v>
      </c>
      <c r="W30" s="59">
        <v>780204</v>
      </c>
      <c r="X30" s="59" t="str">
        <f>VLOOKUP(W30,'Ítems Presupuestarios'!$A$4:$C$42,2,FALSE)</f>
        <v>Transferencias y Donaciones al Sector Privado no Financiero</v>
      </c>
      <c r="Y30" s="16"/>
      <c r="Z30" s="16"/>
      <c r="AA30" s="16"/>
      <c r="AB30" s="16">
        <v>502.51256281406677</v>
      </c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7">
        <f t="shared" si="0"/>
        <v>502.51256281406677</v>
      </c>
      <c r="BJ30" s="16">
        <f t="shared" si="1"/>
        <v>0</v>
      </c>
      <c r="BK30" s="16">
        <f t="shared" si="2"/>
        <v>502.51256281406677</v>
      </c>
      <c r="BL30" s="16"/>
      <c r="BM30" s="16"/>
      <c r="BN30" s="16"/>
      <c r="BO30" s="16">
        <f t="shared" si="3"/>
        <v>0</v>
      </c>
      <c r="BP30" s="16"/>
      <c r="BQ30" s="16"/>
      <c r="BR30" s="16"/>
      <c r="BS30" s="16">
        <f t="shared" si="4"/>
        <v>0</v>
      </c>
      <c r="BT30" s="17">
        <f t="shared" si="5"/>
        <v>502.51256281406677</v>
      </c>
      <c r="BU30" s="26"/>
    </row>
    <row r="31" spans="1:73" ht="63.75" x14ac:dyDescent="0.25">
      <c r="A31" s="59" t="s">
        <v>106</v>
      </c>
      <c r="B31" s="59" t="s">
        <v>91</v>
      </c>
      <c r="C31" s="59" t="s">
        <v>90</v>
      </c>
      <c r="D31" s="59" t="s">
        <v>169</v>
      </c>
      <c r="E31" s="59"/>
      <c r="F31" s="59" t="s">
        <v>174</v>
      </c>
      <c r="G31" s="59" t="s">
        <v>98</v>
      </c>
      <c r="H31" s="59">
        <v>2022</v>
      </c>
      <c r="I31" s="59" t="s">
        <v>115</v>
      </c>
      <c r="J31" s="60" t="s">
        <v>202</v>
      </c>
      <c r="K31" s="59" t="s">
        <v>115</v>
      </c>
      <c r="L31" s="59"/>
      <c r="M31" s="59"/>
      <c r="N31" s="59"/>
      <c r="O31" s="59"/>
      <c r="P31" s="61">
        <v>202</v>
      </c>
      <c r="Q31" s="61">
        <v>56</v>
      </c>
      <c r="R31" s="62">
        <v>7</v>
      </c>
      <c r="S31" s="63">
        <v>1701</v>
      </c>
      <c r="T31" s="63">
        <v>8888</v>
      </c>
      <c r="U31" s="63">
        <v>8888</v>
      </c>
      <c r="V31" s="59" t="str">
        <f>VLOOKUP(W31,'Ítems Presupuestarios'!$A$4:$C$42,3,FALSE)</f>
        <v>78-Transferencias o Donaciones para Inversión</v>
      </c>
      <c r="W31" s="59">
        <v>780204</v>
      </c>
      <c r="X31" s="59" t="str">
        <f>VLOOKUP(W31,'Ítems Presupuestarios'!$A$4:$C$42,2,FALSE)</f>
        <v>Transferencias y Donaciones al Sector Privado no Financiero</v>
      </c>
      <c r="Y31" s="16"/>
      <c r="Z31" s="16"/>
      <c r="AA31" s="16"/>
      <c r="AB31" s="64">
        <f>270000-270000</f>
        <v>0</v>
      </c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7">
        <f t="shared" si="0"/>
        <v>0</v>
      </c>
      <c r="BJ31" s="16">
        <f t="shared" si="1"/>
        <v>0</v>
      </c>
      <c r="BK31" s="16">
        <f t="shared" si="2"/>
        <v>0</v>
      </c>
      <c r="BL31" s="16"/>
      <c r="BM31" s="16"/>
      <c r="BN31" s="16"/>
      <c r="BO31" s="16">
        <f t="shared" si="3"/>
        <v>0</v>
      </c>
      <c r="BP31" s="16"/>
      <c r="BQ31" s="16"/>
      <c r="BR31" s="16"/>
      <c r="BS31" s="16">
        <f t="shared" si="4"/>
        <v>0</v>
      </c>
      <c r="BT31" s="17">
        <f t="shared" si="5"/>
        <v>0</v>
      </c>
      <c r="BU31" s="26"/>
    </row>
    <row r="32" spans="1:73" ht="63.75" x14ac:dyDescent="0.25">
      <c r="A32" s="59" t="s">
        <v>106</v>
      </c>
      <c r="B32" s="59" t="s">
        <v>91</v>
      </c>
      <c r="C32" s="59" t="s">
        <v>90</v>
      </c>
      <c r="D32" s="59" t="s">
        <v>169</v>
      </c>
      <c r="E32" s="59"/>
      <c r="F32" s="59" t="s">
        <v>174</v>
      </c>
      <c r="G32" s="59" t="s">
        <v>165</v>
      </c>
      <c r="H32" s="59">
        <v>2022</v>
      </c>
      <c r="I32" s="59" t="s">
        <v>96</v>
      </c>
      <c r="J32" s="60" t="s">
        <v>450</v>
      </c>
      <c r="K32" s="59" t="s">
        <v>104</v>
      </c>
      <c r="L32" s="59"/>
      <c r="M32" s="59"/>
      <c r="N32" s="59"/>
      <c r="O32" s="59"/>
      <c r="P32" s="61">
        <v>202</v>
      </c>
      <c r="Q32" s="61">
        <v>56</v>
      </c>
      <c r="R32" s="62">
        <v>7</v>
      </c>
      <c r="S32" s="63">
        <v>1702</v>
      </c>
      <c r="T32" s="63">
        <v>8888</v>
      </c>
      <c r="U32" s="63">
        <v>8888</v>
      </c>
      <c r="V32" s="59" t="str">
        <f>VLOOKUP(W32,'Ítems Presupuestarios'!$A$4:$C$42,3,FALSE)</f>
        <v>78-Transferencias o Donaciones para Inversión</v>
      </c>
      <c r="W32" s="59">
        <v>780204</v>
      </c>
      <c r="X32" s="59" t="str">
        <f>VLOOKUP(W32,'Ítems Presupuestarios'!$A$4:$C$42,2,FALSE)</f>
        <v>Transferencias y Donaciones al Sector Privado no Financiero</v>
      </c>
      <c r="Y32" s="16"/>
      <c r="Z32" s="16"/>
      <c r="AA32" s="16"/>
      <c r="AB32" s="58">
        <v>1356.7839195979759</v>
      </c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7">
        <f t="shared" si="0"/>
        <v>1356.7839195979759</v>
      </c>
      <c r="BJ32" s="16">
        <f t="shared" si="1"/>
        <v>0</v>
      </c>
      <c r="BK32" s="16">
        <f t="shared" si="2"/>
        <v>1356.7839195979759</v>
      </c>
      <c r="BL32" s="16"/>
      <c r="BM32" s="16"/>
      <c r="BN32" s="16"/>
      <c r="BO32" s="16">
        <f t="shared" si="3"/>
        <v>0</v>
      </c>
      <c r="BP32" s="16"/>
      <c r="BQ32" s="16"/>
      <c r="BR32" s="16"/>
      <c r="BS32" s="16">
        <f t="shared" si="4"/>
        <v>0</v>
      </c>
      <c r="BT32" s="17">
        <f t="shared" si="5"/>
        <v>1356.7839195979759</v>
      </c>
      <c r="BU32" s="26"/>
    </row>
    <row r="33" spans="1:73" ht="51" x14ac:dyDescent="0.25">
      <c r="A33" s="59" t="s">
        <v>106</v>
      </c>
      <c r="B33" s="59" t="s">
        <v>91</v>
      </c>
      <c r="C33" s="59" t="s">
        <v>90</v>
      </c>
      <c r="D33" s="59" t="s">
        <v>169</v>
      </c>
      <c r="E33" s="59"/>
      <c r="F33" s="59" t="s">
        <v>173</v>
      </c>
      <c r="G33" s="59" t="s">
        <v>99</v>
      </c>
      <c r="H33" s="59">
        <v>2022</v>
      </c>
      <c r="I33" s="59" t="s">
        <v>115</v>
      </c>
      <c r="J33" s="60" t="s">
        <v>202</v>
      </c>
      <c r="K33" s="59" t="s">
        <v>115</v>
      </c>
      <c r="L33" s="59"/>
      <c r="M33" s="59"/>
      <c r="N33" s="59"/>
      <c r="O33" s="59"/>
      <c r="P33" s="61">
        <v>202</v>
      </c>
      <c r="Q33" s="61">
        <v>56</v>
      </c>
      <c r="R33" s="62">
        <v>7</v>
      </c>
      <c r="S33" s="63">
        <v>1701</v>
      </c>
      <c r="T33" s="63">
        <v>8888</v>
      </c>
      <c r="U33" s="63">
        <v>8888</v>
      </c>
      <c r="V33" s="59" t="str">
        <f>VLOOKUP(W33,'Ítems Presupuestarios'!$A$4:$C$42,3,FALSE)</f>
        <v>78-Transferencias o Donaciones para Inversión</v>
      </c>
      <c r="W33" s="59">
        <v>780204</v>
      </c>
      <c r="X33" s="59" t="str">
        <f>VLOOKUP(W33,'Ítems Presupuestarios'!$A$4:$C$42,2,FALSE)</f>
        <v>Transferencias y Donaciones al Sector Privado no Financiero</v>
      </c>
      <c r="Y33" s="16"/>
      <c r="Z33" s="16"/>
      <c r="AA33" s="16"/>
      <c r="AB33" s="64">
        <f>50000-50000</f>
        <v>0</v>
      </c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7">
        <f t="shared" si="0"/>
        <v>0</v>
      </c>
      <c r="BJ33" s="16">
        <f t="shared" si="1"/>
        <v>0</v>
      </c>
      <c r="BK33" s="16">
        <f t="shared" si="2"/>
        <v>0</v>
      </c>
      <c r="BL33" s="16"/>
      <c r="BM33" s="16"/>
      <c r="BN33" s="16"/>
      <c r="BO33" s="16">
        <f t="shared" si="3"/>
        <v>0</v>
      </c>
      <c r="BP33" s="16"/>
      <c r="BQ33" s="16"/>
      <c r="BR33" s="16"/>
      <c r="BS33" s="16">
        <f t="shared" si="4"/>
        <v>0</v>
      </c>
      <c r="BT33" s="17">
        <f t="shared" si="5"/>
        <v>0</v>
      </c>
      <c r="BU33" s="26"/>
    </row>
    <row r="34" spans="1:73" ht="51" x14ac:dyDescent="0.25">
      <c r="A34" s="59" t="s">
        <v>106</v>
      </c>
      <c r="B34" s="59" t="s">
        <v>91</v>
      </c>
      <c r="C34" s="59" t="s">
        <v>90</v>
      </c>
      <c r="D34" s="59" t="s">
        <v>169</v>
      </c>
      <c r="E34" s="59"/>
      <c r="F34" s="59" t="s">
        <v>173</v>
      </c>
      <c r="G34" s="59" t="s">
        <v>166</v>
      </c>
      <c r="H34" s="59">
        <v>2022</v>
      </c>
      <c r="I34" s="59" t="s">
        <v>96</v>
      </c>
      <c r="J34" s="60" t="s">
        <v>450</v>
      </c>
      <c r="K34" s="59" t="s">
        <v>104</v>
      </c>
      <c r="L34" s="59"/>
      <c r="M34" s="59"/>
      <c r="N34" s="59"/>
      <c r="O34" s="59"/>
      <c r="P34" s="61">
        <v>202</v>
      </c>
      <c r="Q34" s="61">
        <v>56</v>
      </c>
      <c r="R34" s="62">
        <v>7</v>
      </c>
      <c r="S34" s="63">
        <v>1702</v>
      </c>
      <c r="T34" s="63">
        <v>8888</v>
      </c>
      <c r="U34" s="63">
        <v>8888</v>
      </c>
      <c r="V34" s="59" t="str">
        <f>VLOOKUP(W34,'Ítems Presupuestarios'!$A$4:$C$42,3,FALSE)</f>
        <v>78-Transferencias o Donaciones para Inversión</v>
      </c>
      <c r="W34" s="59">
        <v>780204</v>
      </c>
      <c r="X34" s="59" t="str">
        <f>VLOOKUP(W34,'Ítems Presupuestarios'!$A$4:$C$42,2,FALSE)</f>
        <v>Transferencias y Donaciones al Sector Privado no Financiero</v>
      </c>
      <c r="Y34" s="16"/>
      <c r="Z34" s="16"/>
      <c r="AA34" s="16"/>
      <c r="AB34" s="16">
        <v>251.25628140703338</v>
      </c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7">
        <f t="shared" si="0"/>
        <v>251.25628140703338</v>
      </c>
      <c r="BJ34" s="16">
        <f t="shared" si="1"/>
        <v>0</v>
      </c>
      <c r="BK34" s="16">
        <f t="shared" si="2"/>
        <v>251.25628140703338</v>
      </c>
      <c r="BL34" s="16"/>
      <c r="BM34" s="16"/>
      <c r="BN34" s="16"/>
      <c r="BO34" s="16">
        <f t="shared" si="3"/>
        <v>0</v>
      </c>
      <c r="BP34" s="16"/>
      <c r="BQ34" s="16"/>
      <c r="BR34" s="16"/>
      <c r="BS34" s="16">
        <f t="shared" si="4"/>
        <v>0</v>
      </c>
      <c r="BT34" s="17">
        <f t="shared" si="5"/>
        <v>251.25628140703338</v>
      </c>
      <c r="BU34" s="26"/>
    </row>
    <row r="35" spans="1:73" ht="51" x14ac:dyDescent="0.25">
      <c r="A35" s="59" t="s">
        <v>106</v>
      </c>
      <c r="B35" s="59" t="s">
        <v>91</v>
      </c>
      <c r="C35" s="59" t="s">
        <v>90</v>
      </c>
      <c r="D35" s="59" t="s">
        <v>169</v>
      </c>
      <c r="E35" s="59"/>
      <c r="F35" s="59" t="s">
        <v>172</v>
      </c>
      <c r="G35" s="59" t="s">
        <v>100</v>
      </c>
      <c r="H35" s="59">
        <v>2022</v>
      </c>
      <c r="I35" s="59" t="s">
        <v>115</v>
      </c>
      <c r="J35" s="60" t="s">
        <v>202</v>
      </c>
      <c r="K35" s="59" t="s">
        <v>115</v>
      </c>
      <c r="L35" s="59"/>
      <c r="M35" s="59"/>
      <c r="N35" s="59"/>
      <c r="O35" s="59"/>
      <c r="P35" s="61">
        <v>202</v>
      </c>
      <c r="Q35" s="61">
        <v>56</v>
      </c>
      <c r="R35" s="62">
        <v>7</v>
      </c>
      <c r="S35" s="63">
        <v>1701</v>
      </c>
      <c r="T35" s="63">
        <v>8888</v>
      </c>
      <c r="U35" s="63">
        <v>8888</v>
      </c>
      <c r="V35" s="59" t="str">
        <f>VLOOKUP(W35,'Ítems Presupuestarios'!$A$4:$C$42,3,FALSE)</f>
        <v>78-Transferencias o Donaciones para Inversión</v>
      </c>
      <c r="W35" s="59">
        <v>780204</v>
      </c>
      <c r="X35" s="59" t="str">
        <f>VLOOKUP(W35,'Ítems Presupuestarios'!$A$4:$C$42,2,FALSE)</f>
        <v>Transferencias y Donaciones al Sector Privado no Financiero</v>
      </c>
      <c r="Y35" s="16"/>
      <c r="Z35" s="16"/>
      <c r="AA35" s="16"/>
      <c r="AB35" s="64">
        <f>75000-75000</f>
        <v>0</v>
      </c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7">
        <f t="shared" si="0"/>
        <v>0</v>
      </c>
      <c r="BJ35" s="16">
        <f t="shared" si="1"/>
        <v>0</v>
      </c>
      <c r="BK35" s="16">
        <f t="shared" si="2"/>
        <v>0</v>
      </c>
      <c r="BL35" s="16"/>
      <c r="BM35" s="16"/>
      <c r="BN35" s="16"/>
      <c r="BO35" s="16">
        <f t="shared" si="3"/>
        <v>0</v>
      </c>
      <c r="BP35" s="16"/>
      <c r="BQ35" s="16"/>
      <c r="BR35" s="16"/>
      <c r="BS35" s="16">
        <f t="shared" si="4"/>
        <v>0</v>
      </c>
      <c r="BT35" s="17">
        <f t="shared" si="5"/>
        <v>0</v>
      </c>
      <c r="BU35" s="26"/>
    </row>
    <row r="36" spans="1:73" ht="51" x14ac:dyDescent="0.25">
      <c r="A36" s="59" t="s">
        <v>106</v>
      </c>
      <c r="B36" s="59" t="s">
        <v>91</v>
      </c>
      <c r="C36" s="59" t="s">
        <v>90</v>
      </c>
      <c r="D36" s="59" t="s">
        <v>169</v>
      </c>
      <c r="E36" s="59"/>
      <c r="F36" s="59" t="s">
        <v>172</v>
      </c>
      <c r="G36" s="59" t="s">
        <v>167</v>
      </c>
      <c r="H36" s="59">
        <v>2022</v>
      </c>
      <c r="I36" s="59" t="s">
        <v>96</v>
      </c>
      <c r="J36" s="60" t="s">
        <v>450</v>
      </c>
      <c r="K36" s="59" t="s">
        <v>104</v>
      </c>
      <c r="L36" s="59"/>
      <c r="M36" s="59"/>
      <c r="N36" s="59"/>
      <c r="O36" s="59"/>
      <c r="P36" s="61">
        <v>202</v>
      </c>
      <c r="Q36" s="61">
        <v>56</v>
      </c>
      <c r="R36" s="62">
        <v>7</v>
      </c>
      <c r="S36" s="63">
        <v>1702</v>
      </c>
      <c r="T36" s="63">
        <v>8888</v>
      </c>
      <c r="U36" s="63">
        <v>8888</v>
      </c>
      <c r="V36" s="59" t="str">
        <f>VLOOKUP(W36,'Ítems Presupuestarios'!$A$4:$C$42,3,FALSE)</f>
        <v>78-Transferencias o Donaciones para Inversión</v>
      </c>
      <c r="W36" s="59">
        <v>780204</v>
      </c>
      <c r="X36" s="59" t="str">
        <f>VLOOKUP(W36,'Ítems Presupuestarios'!$A$4:$C$42,2,FALSE)</f>
        <v>Transferencias y Donaciones al Sector Privado no Financiero</v>
      </c>
      <c r="Y36" s="16"/>
      <c r="Z36" s="16"/>
      <c r="AA36" s="16"/>
      <c r="AB36" s="16">
        <v>376.88442211055371</v>
      </c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7">
        <f t="shared" si="0"/>
        <v>376.88442211055371</v>
      </c>
      <c r="BJ36" s="16">
        <f t="shared" si="1"/>
        <v>0</v>
      </c>
      <c r="BK36" s="16">
        <f t="shared" si="2"/>
        <v>376.88442211055371</v>
      </c>
      <c r="BL36" s="16"/>
      <c r="BM36" s="16"/>
      <c r="BN36" s="16"/>
      <c r="BO36" s="16">
        <f t="shared" si="3"/>
        <v>0</v>
      </c>
      <c r="BP36" s="16"/>
      <c r="BQ36" s="16"/>
      <c r="BR36" s="16"/>
      <c r="BS36" s="16">
        <f t="shared" si="4"/>
        <v>0</v>
      </c>
      <c r="BT36" s="17">
        <f t="shared" si="5"/>
        <v>376.88442211055371</v>
      </c>
      <c r="BU36" s="26"/>
    </row>
    <row r="37" spans="1:73" ht="38.25" x14ac:dyDescent="0.25">
      <c r="A37" s="4" t="s">
        <v>120</v>
      </c>
      <c r="B37" s="4" t="s">
        <v>112</v>
      </c>
      <c r="C37" s="4" t="s">
        <v>111</v>
      </c>
      <c r="D37" s="4" t="s">
        <v>113</v>
      </c>
      <c r="E37" s="4" t="s">
        <v>195</v>
      </c>
      <c r="F37" s="4" t="s">
        <v>119</v>
      </c>
      <c r="G37" s="4" t="s">
        <v>114</v>
      </c>
      <c r="H37" s="4">
        <v>2022</v>
      </c>
      <c r="I37" s="4" t="s">
        <v>115</v>
      </c>
      <c r="J37" s="19" t="s">
        <v>168</v>
      </c>
      <c r="K37" s="4" t="s">
        <v>115</v>
      </c>
      <c r="L37" s="4"/>
      <c r="M37" s="4"/>
      <c r="N37" s="4"/>
      <c r="O37" s="4"/>
      <c r="P37" s="10">
        <v>202</v>
      </c>
      <c r="Q37" s="10">
        <v>55</v>
      </c>
      <c r="R37" s="11">
        <v>4</v>
      </c>
      <c r="S37" s="12">
        <v>1701</v>
      </c>
      <c r="T37" s="12">
        <v>8888</v>
      </c>
      <c r="U37" s="12">
        <v>8888</v>
      </c>
      <c r="V37" s="4" t="str">
        <f>VLOOKUP(W37,'Ítems Presupuestarios'!$A$4:$C$42,3,FALSE)</f>
        <v>78-Transferencias o Donaciones para Inversión</v>
      </c>
      <c r="W37" s="4">
        <v>780204</v>
      </c>
      <c r="X37" s="4" t="str">
        <f>VLOOKUP(W37,'Ítems Presupuestarios'!$A$4:$C$42,2,FALSE)</f>
        <v>Transferencias y Donaciones al Sector Privado no Financiero</v>
      </c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>
        <v>308450</v>
      </c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7">
        <f t="shared" si="0"/>
        <v>308450</v>
      </c>
      <c r="BJ37" s="16">
        <f t="shared" si="1"/>
        <v>0</v>
      </c>
      <c r="BK37" s="16">
        <f t="shared" si="2"/>
        <v>308450</v>
      </c>
      <c r="BL37" s="16"/>
      <c r="BM37" s="16"/>
      <c r="BN37" s="16"/>
      <c r="BO37" s="16">
        <f t="shared" si="3"/>
        <v>0</v>
      </c>
      <c r="BP37" s="16"/>
      <c r="BQ37" s="16"/>
      <c r="BR37" s="16"/>
      <c r="BS37" s="16">
        <f t="shared" si="4"/>
        <v>0</v>
      </c>
      <c r="BT37" s="17">
        <f t="shared" si="5"/>
        <v>308450</v>
      </c>
      <c r="BU37" s="26"/>
    </row>
    <row r="38" spans="1:73" ht="38.25" x14ac:dyDescent="0.25">
      <c r="A38" s="4" t="s">
        <v>120</v>
      </c>
      <c r="B38" s="4" t="s">
        <v>112</v>
      </c>
      <c r="C38" s="4" t="s">
        <v>111</v>
      </c>
      <c r="D38" s="4" t="s">
        <v>113</v>
      </c>
      <c r="E38" s="4" t="s">
        <v>195</v>
      </c>
      <c r="F38" s="4" t="s">
        <v>119</v>
      </c>
      <c r="G38" s="4" t="s">
        <v>116</v>
      </c>
      <c r="H38" s="4">
        <v>2022</v>
      </c>
      <c r="I38" s="4" t="s">
        <v>115</v>
      </c>
      <c r="J38" s="19" t="s">
        <v>168</v>
      </c>
      <c r="K38" s="4" t="s">
        <v>115</v>
      </c>
      <c r="L38" s="4"/>
      <c r="M38" s="4"/>
      <c r="N38" s="4"/>
      <c r="O38" s="4"/>
      <c r="P38" s="10">
        <v>202</v>
      </c>
      <c r="Q38" s="10">
        <v>55</v>
      </c>
      <c r="R38" s="11">
        <v>4</v>
      </c>
      <c r="S38" s="12">
        <v>1701</v>
      </c>
      <c r="T38" s="12">
        <v>8888</v>
      </c>
      <c r="U38" s="12">
        <v>8888</v>
      </c>
      <c r="V38" s="4" t="str">
        <f>VLOOKUP(W38,'Ítems Presupuestarios'!$A$4:$C$42,3,FALSE)</f>
        <v>78-Transferencias o Donaciones para Inversión</v>
      </c>
      <c r="W38" s="4">
        <v>780204</v>
      </c>
      <c r="X38" s="4" t="str">
        <f>VLOOKUP(W38,'Ítems Presupuestarios'!$A$4:$C$42,2,FALSE)</f>
        <v>Transferencias y Donaciones al Sector Privado no Financiero</v>
      </c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>
        <v>1550</v>
      </c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7">
        <f t="shared" si="0"/>
        <v>1550</v>
      </c>
      <c r="BJ38" s="16">
        <f t="shared" si="1"/>
        <v>0</v>
      </c>
      <c r="BK38" s="16">
        <f t="shared" si="2"/>
        <v>1550</v>
      </c>
      <c r="BL38" s="16"/>
      <c r="BM38" s="16"/>
      <c r="BN38" s="16"/>
      <c r="BO38" s="16">
        <f t="shared" si="3"/>
        <v>0</v>
      </c>
      <c r="BP38" s="16"/>
      <c r="BQ38" s="16"/>
      <c r="BR38" s="16"/>
      <c r="BS38" s="16">
        <f t="shared" si="4"/>
        <v>0</v>
      </c>
      <c r="BT38" s="17">
        <f t="shared" si="5"/>
        <v>1550</v>
      </c>
      <c r="BU38" s="26"/>
    </row>
    <row r="39" spans="1:73" ht="38.25" x14ac:dyDescent="0.25">
      <c r="A39" s="4" t="s">
        <v>120</v>
      </c>
      <c r="B39" s="4" t="s">
        <v>112</v>
      </c>
      <c r="C39" s="4" t="s">
        <v>111</v>
      </c>
      <c r="D39" s="4" t="s">
        <v>113</v>
      </c>
      <c r="E39" s="4" t="s">
        <v>195</v>
      </c>
      <c r="F39" s="4" t="s">
        <v>119</v>
      </c>
      <c r="G39" s="4" t="s">
        <v>117</v>
      </c>
      <c r="H39" s="4">
        <v>2022</v>
      </c>
      <c r="I39" s="4" t="s">
        <v>115</v>
      </c>
      <c r="J39" s="19" t="s">
        <v>168</v>
      </c>
      <c r="K39" s="4" t="s">
        <v>115</v>
      </c>
      <c r="L39" s="4"/>
      <c r="M39" s="4"/>
      <c r="N39" s="4"/>
      <c r="O39" s="4"/>
      <c r="P39" s="10">
        <v>202</v>
      </c>
      <c r="Q39" s="10">
        <v>55</v>
      </c>
      <c r="R39" s="11">
        <v>4</v>
      </c>
      <c r="S39" s="12">
        <v>1701</v>
      </c>
      <c r="T39" s="12">
        <v>8888</v>
      </c>
      <c r="U39" s="12">
        <v>8888</v>
      </c>
      <c r="V39" s="4" t="str">
        <f>VLOOKUP(W39,'Ítems Presupuestarios'!$A$4:$C$42,3,FALSE)</f>
        <v>78-Transferencias o Donaciones para Inversión</v>
      </c>
      <c r="W39" s="4">
        <v>780204</v>
      </c>
      <c r="X39" s="4" t="str">
        <f>VLOOKUP(W39,'Ítems Presupuestarios'!$A$4:$C$42,2,FALSE)</f>
        <v>Transferencias y Donaciones al Sector Privado no Financiero</v>
      </c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>
        <v>218900</v>
      </c>
      <c r="BA39" s="16"/>
      <c r="BB39" s="16"/>
      <c r="BC39" s="16"/>
      <c r="BD39" s="16"/>
      <c r="BE39" s="16"/>
      <c r="BF39" s="16"/>
      <c r="BG39" s="16"/>
      <c r="BH39" s="16"/>
      <c r="BI39" s="17">
        <f t="shared" si="0"/>
        <v>218900</v>
      </c>
      <c r="BJ39" s="16">
        <f t="shared" si="1"/>
        <v>0</v>
      </c>
      <c r="BK39" s="16">
        <f t="shared" si="2"/>
        <v>218900</v>
      </c>
      <c r="BL39" s="16"/>
      <c r="BM39" s="16"/>
      <c r="BN39" s="16"/>
      <c r="BO39" s="16">
        <f t="shared" si="3"/>
        <v>0</v>
      </c>
      <c r="BP39" s="16"/>
      <c r="BQ39" s="16"/>
      <c r="BR39" s="16"/>
      <c r="BS39" s="16">
        <f t="shared" si="4"/>
        <v>0</v>
      </c>
      <c r="BT39" s="17">
        <f t="shared" si="5"/>
        <v>218900</v>
      </c>
      <c r="BU39" s="26"/>
    </row>
    <row r="40" spans="1:73" ht="38.25" x14ac:dyDescent="0.25">
      <c r="A40" s="4" t="s">
        <v>120</v>
      </c>
      <c r="B40" s="4" t="s">
        <v>112</v>
      </c>
      <c r="C40" s="4" t="s">
        <v>111</v>
      </c>
      <c r="D40" s="4" t="s">
        <v>113</v>
      </c>
      <c r="E40" s="4" t="s">
        <v>195</v>
      </c>
      <c r="F40" s="4" t="s">
        <v>119</v>
      </c>
      <c r="G40" s="4" t="s">
        <v>118</v>
      </c>
      <c r="H40" s="4">
        <v>2022</v>
      </c>
      <c r="I40" s="4" t="s">
        <v>115</v>
      </c>
      <c r="J40" s="19" t="s">
        <v>168</v>
      </c>
      <c r="K40" s="4" t="s">
        <v>115</v>
      </c>
      <c r="L40" s="4"/>
      <c r="M40" s="4"/>
      <c r="N40" s="4"/>
      <c r="O40" s="4"/>
      <c r="P40" s="10">
        <v>202</v>
      </c>
      <c r="Q40" s="10">
        <v>55</v>
      </c>
      <c r="R40" s="11">
        <v>4</v>
      </c>
      <c r="S40" s="12">
        <v>1701</v>
      </c>
      <c r="T40" s="12">
        <v>8888</v>
      </c>
      <c r="U40" s="12">
        <v>8888</v>
      </c>
      <c r="V40" s="4" t="str">
        <f>VLOOKUP(W40,'Ítems Presupuestarios'!$A$4:$C$42,3,FALSE)</f>
        <v>78-Transferencias o Donaciones para Inversión</v>
      </c>
      <c r="W40" s="4">
        <v>780204</v>
      </c>
      <c r="X40" s="4" t="str">
        <f>VLOOKUP(W40,'Ítems Presupuestarios'!$A$4:$C$42,2,FALSE)</f>
        <v>Transferencias y Donaciones al Sector Privado no Financiero</v>
      </c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>
        <v>1100</v>
      </c>
      <c r="BA40" s="16"/>
      <c r="BB40" s="16"/>
      <c r="BC40" s="16"/>
      <c r="BD40" s="16"/>
      <c r="BE40" s="16"/>
      <c r="BF40" s="16"/>
      <c r="BG40" s="16"/>
      <c r="BH40" s="16"/>
      <c r="BI40" s="17">
        <f t="shared" si="0"/>
        <v>1100</v>
      </c>
      <c r="BJ40" s="16">
        <f t="shared" si="1"/>
        <v>0</v>
      </c>
      <c r="BK40" s="16">
        <f t="shared" si="2"/>
        <v>1100</v>
      </c>
      <c r="BL40" s="16"/>
      <c r="BM40" s="16"/>
      <c r="BN40" s="16"/>
      <c r="BO40" s="16">
        <f t="shared" si="3"/>
        <v>0</v>
      </c>
      <c r="BP40" s="16"/>
      <c r="BQ40" s="16"/>
      <c r="BR40" s="16"/>
      <c r="BS40" s="16">
        <f t="shared" si="4"/>
        <v>0</v>
      </c>
      <c r="BT40" s="17">
        <f t="shared" si="5"/>
        <v>1100</v>
      </c>
      <c r="BU40" s="26"/>
    </row>
    <row r="41" spans="1:73" ht="38.25" x14ac:dyDescent="0.25">
      <c r="A41" s="4" t="s">
        <v>120</v>
      </c>
      <c r="B41" s="4" t="s">
        <v>112</v>
      </c>
      <c r="C41" s="4" t="s">
        <v>111</v>
      </c>
      <c r="D41" s="4" t="s">
        <v>121</v>
      </c>
      <c r="E41" s="4" t="s">
        <v>196</v>
      </c>
      <c r="F41" s="4" t="s">
        <v>122</v>
      </c>
      <c r="G41" s="4" t="s">
        <v>148</v>
      </c>
      <c r="H41" s="4">
        <v>2022</v>
      </c>
      <c r="I41" s="4" t="s">
        <v>115</v>
      </c>
      <c r="J41" s="19" t="s">
        <v>168</v>
      </c>
      <c r="K41" s="4" t="s">
        <v>115</v>
      </c>
      <c r="L41" s="4"/>
      <c r="M41" s="4"/>
      <c r="N41" s="4"/>
      <c r="O41" s="4"/>
      <c r="P41" s="10">
        <v>202</v>
      </c>
      <c r="Q41" s="10">
        <v>55</v>
      </c>
      <c r="R41" s="11">
        <v>4</v>
      </c>
      <c r="S41" s="12">
        <v>1701</v>
      </c>
      <c r="T41" s="12">
        <v>8888</v>
      </c>
      <c r="U41" s="12">
        <v>8888</v>
      </c>
      <c r="V41" s="4" t="str">
        <f>VLOOKUP(W41,'Ítems Presupuestarios'!$A$4:$C$42,3,FALSE)</f>
        <v>78-Transferencias o Donaciones para Inversión</v>
      </c>
      <c r="W41" s="4">
        <v>780204</v>
      </c>
      <c r="X41" s="4" t="str">
        <f>VLOOKUP(W41,'Ítems Presupuestarios'!$A$4:$C$42,2,FALSE)</f>
        <v>Transferencias y Donaciones al Sector Privado no Financiero</v>
      </c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>
        <v>49750</v>
      </c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7">
        <f t="shared" si="0"/>
        <v>49750</v>
      </c>
      <c r="BJ41" s="16">
        <f t="shared" si="1"/>
        <v>0</v>
      </c>
      <c r="BK41" s="16">
        <f t="shared" si="2"/>
        <v>49750</v>
      </c>
      <c r="BL41" s="16"/>
      <c r="BM41" s="16"/>
      <c r="BN41" s="16"/>
      <c r="BO41" s="16">
        <f t="shared" si="3"/>
        <v>0</v>
      </c>
      <c r="BP41" s="16"/>
      <c r="BQ41" s="16"/>
      <c r="BR41" s="16"/>
      <c r="BS41" s="16">
        <f t="shared" si="4"/>
        <v>0</v>
      </c>
      <c r="BT41" s="17">
        <f t="shared" si="5"/>
        <v>49750</v>
      </c>
      <c r="BU41" s="26"/>
    </row>
    <row r="42" spans="1:73" ht="38.25" x14ac:dyDescent="0.25">
      <c r="A42" s="4" t="s">
        <v>120</v>
      </c>
      <c r="B42" s="4" t="s">
        <v>112</v>
      </c>
      <c r="C42" s="4" t="s">
        <v>111</v>
      </c>
      <c r="D42" s="4" t="s">
        <v>121</v>
      </c>
      <c r="E42" s="4" t="s">
        <v>196</v>
      </c>
      <c r="F42" s="4" t="s">
        <v>122</v>
      </c>
      <c r="G42" s="4" t="s">
        <v>149</v>
      </c>
      <c r="H42" s="4">
        <v>2022</v>
      </c>
      <c r="I42" s="4" t="s">
        <v>115</v>
      </c>
      <c r="J42" s="19" t="s">
        <v>168</v>
      </c>
      <c r="K42" s="4" t="s">
        <v>115</v>
      </c>
      <c r="L42" s="4"/>
      <c r="M42" s="4"/>
      <c r="N42" s="4"/>
      <c r="O42" s="4"/>
      <c r="P42" s="10">
        <v>202</v>
      </c>
      <c r="Q42" s="10">
        <v>55</v>
      </c>
      <c r="R42" s="11">
        <v>4</v>
      </c>
      <c r="S42" s="12">
        <v>1701</v>
      </c>
      <c r="T42" s="12">
        <v>8888</v>
      </c>
      <c r="U42" s="12">
        <v>8888</v>
      </c>
      <c r="V42" s="4" t="str">
        <f>VLOOKUP(W42,'Ítems Presupuestarios'!$A$4:$C$42,3,FALSE)</f>
        <v>78-Transferencias o Donaciones para Inversión</v>
      </c>
      <c r="W42" s="4">
        <v>780204</v>
      </c>
      <c r="X42" s="4" t="str">
        <f>VLOOKUP(W42,'Ítems Presupuestarios'!$A$4:$C$42,2,FALSE)</f>
        <v>Transferencias y Donaciones al Sector Privado no Financiero</v>
      </c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>
        <v>250</v>
      </c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7">
        <f t="shared" si="0"/>
        <v>250</v>
      </c>
      <c r="BJ42" s="16">
        <f t="shared" si="1"/>
        <v>0</v>
      </c>
      <c r="BK42" s="16">
        <f t="shared" si="2"/>
        <v>250</v>
      </c>
      <c r="BL42" s="16"/>
      <c r="BM42" s="16"/>
      <c r="BN42" s="16"/>
      <c r="BO42" s="16">
        <f t="shared" si="3"/>
        <v>0</v>
      </c>
      <c r="BP42" s="16"/>
      <c r="BQ42" s="16"/>
      <c r="BR42" s="16"/>
      <c r="BS42" s="16">
        <f t="shared" si="4"/>
        <v>0</v>
      </c>
      <c r="BT42" s="17">
        <f t="shared" si="5"/>
        <v>250</v>
      </c>
      <c r="BU42" s="26"/>
    </row>
    <row r="43" spans="1:73" ht="38.25" x14ac:dyDescent="0.25">
      <c r="A43" s="4" t="s">
        <v>120</v>
      </c>
      <c r="B43" s="4" t="s">
        <v>112</v>
      </c>
      <c r="C43" s="4" t="s">
        <v>111</v>
      </c>
      <c r="D43" s="4" t="s">
        <v>121</v>
      </c>
      <c r="E43" s="4" t="s">
        <v>196</v>
      </c>
      <c r="F43" s="4" t="s">
        <v>122</v>
      </c>
      <c r="G43" s="4" t="s">
        <v>123</v>
      </c>
      <c r="H43" s="4">
        <v>2022</v>
      </c>
      <c r="I43" s="4" t="s">
        <v>115</v>
      </c>
      <c r="J43" s="19" t="s">
        <v>168</v>
      </c>
      <c r="K43" s="4" t="s">
        <v>115</v>
      </c>
      <c r="L43" s="4"/>
      <c r="M43" s="4"/>
      <c r="N43" s="4"/>
      <c r="O43" s="4"/>
      <c r="P43" s="10">
        <v>202</v>
      </c>
      <c r="Q43" s="10">
        <v>55</v>
      </c>
      <c r="R43" s="11">
        <v>4</v>
      </c>
      <c r="S43" s="12">
        <v>1701</v>
      </c>
      <c r="T43" s="12">
        <v>8888</v>
      </c>
      <c r="U43" s="12">
        <v>8888</v>
      </c>
      <c r="V43" s="4" t="str">
        <f>VLOOKUP(W43,'Ítems Presupuestarios'!$A$4:$C$42,3,FALSE)</f>
        <v>78-Transferencias o Donaciones para Inversión</v>
      </c>
      <c r="W43" s="4">
        <v>780204</v>
      </c>
      <c r="X43" s="4" t="str">
        <f>VLOOKUP(W43,'Ítems Presupuestarios'!$A$4:$C$42,2,FALSE)</f>
        <v>Transferencias y Donaciones al Sector Privado no Financiero</v>
      </c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>
        <v>49750</v>
      </c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7">
        <f t="shared" si="0"/>
        <v>49750</v>
      </c>
      <c r="BJ43" s="16">
        <f t="shared" si="1"/>
        <v>0</v>
      </c>
      <c r="BK43" s="16">
        <f t="shared" si="2"/>
        <v>49750</v>
      </c>
      <c r="BL43" s="16"/>
      <c r="BM43" s="16"/>
      <c r="BN43" s="16"/>
      <c r="BO43" s="16">
        <f t="shared" si="3"/>
        <v>0</v>
      </c>
      <c r="BP43" s="16"/>
      <c r="BQ43" s="16"/>
      <c r="BR43" s="16"/>
      <c r="BS43" s="16">
        <f t="shared" si="4"/>
        <v>0</v>
      </c>
      <c r="BT43" s="17">
        <f t="shared" si="5"/>
        <v>49750</v>
      </c>
      <c r="BU43" s="26"/>
    </row>
    <row r="44" spans="1:73" ht="38.25" x14ac:dyDescent="0.25">
      <c r="A44" s="4" t="s">
        <v>120</v>
      </c>
      <c r="B44" s="4" t="s">
        <v>112</v>
      </c>
      <c r="C44" s="4" t="s">
        <v>111</v>
      </c>
      <c r="D44" s="4" t="s">
        <v>121</v>
      </c>
      <c r="E44" s="4" t="s">
        <v>196</v>
      </c>
      <c r="F44" s="4" t="s">
        <v>122</v>
      </c>
      <c r="G44" s="4" t="s">
        <v>124</v>
      </c>
      <c r="H44" s="4">
        <v>2022</v>
      </c>
      <c r="I44" s="4" t="s">
        <v>115</v>
      </c>
      <c r="J44" s="19" t="s">
        <v>168</v>
      </c>
      <c r="K44" s="4" t="s">
        <v>115</v>
      </c>
      <c r="L44" s="4"/>
      <c r="M44" s="4"/>
      <c r="N44" s="4"/>
      <c r="O44" s="4"/>
      <c r="P44" s="10">
        <v>202</v>
      </c>
      <c r="Q44" s="10">
        <v>55</v>
      </c>
      <c r="R44" s="11">
        <v>4</v>
      </c>
      <c r="S44" s="12">
        <v>1701</v>
      </c>
      <c r="T44" s="12">
        <v>8888</v>
      </c>
      <c r="U44" s="12">
        <v>8888</v>
      </c>
      <c r="V44" s="4" t="str">
        <f>VLOOKUP(W44,'Ítems Presupuestarios'!$A$4:$C$42,3,FALSE)</f>
        <v>78-Transferencias o Donaciones para Inversión</v>
      </c>
      <c r="W44" s="4">
        <v>780204</v>
      </c>
      <c r="X44" s="4" t="str">
        <f>VLOOKUP(W44,'Ítems Presupuestarios'!$A$4:$C$42,2,FALSE)</f>
        <v>Transferencias y Donaciones al Sector Privado no Financiero</v>
      </c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>
        <v>250</v>
      </c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7">
        <f t="shared" si="0"/>
        <v>250</v>
      </c>
      <c r="BJ44" s="16">
        <f t="shared" si="1"/>
        <v>0</v>
      </c>
      <c r="BK44" s="16">
        <f t="shared" si="2"/>
        <v>250</v>
      </c>
      <c r="BL44" s="16"/>
      <c r="BM44" s="16"/>
      <c r="BN44" s="16"/>
      <c r="BO44" s="16">
        <f t="shared" si="3"/>
        <v>0</v>
      </c>
      <c r="BP44" s="16"/>
      <c r="BQ44" s="16"/>
      <c r="BR44" s="16"/>
      <c r="BS44" s="16">
        <f t="shared" si="4"/>
        <v>0</v>
      </c>
      <c r="BT44" s="17">
        <f t="shared" si="5"/>
        <v>250</v>
      </c>
      <c r="BU44" s="26"/>
    </row>
    <row r="45" spans="1:73" ht="38.25" x14ac:dyDescent="0.25">
      <c r="A45" s="4" t="s">
        <v>120</v>
      </c>
      <c r="B45" s="4" t="s">
        <v>112</v>
      </c>
      <c r="C45" s="4" t="s">
        <v>111</v>
      </c>
      <c r="D45" s="4" t="s">
        <v>121</v>
      </c>
      <c r="E45" s="4" t="s">
        <v>196</v>
      </c>
      <c r="F45" s="4" t="s">
        <v>125</v>
      </c>
      <c r="G45" s="4" t="s">
        <v>126</v>
      </c>
      <c r="H45" s="4">
        <v>2022</v>
      </c>
      <c r="I45" s="4" t="s">
        <v>104</v>
      </c>
      <c r="J45" s="19" t="s">
        <v>104</v>
      </c>
      <c r="K45" s="4" t="s">
        <v>104</v>
      </c>
      <c r="L45" s="4"/>
      <c r="M45" s="4"/>
      <c r="N45" s="4"/>
      <c r="O45" s="4"/>
      <c r="P45" s="10">
        <v>202</v>
      </c>
      <c r="Q45" s="10">
        <v>55</v>
      </c>
      <c r="R45" s="11">
        <v>4</v>
      </c>
      <c r="S45" s="12">
        <v>1701</v>
      </c>
      <c r="T45" s="12">
        <v>8888</v>
      </c>
      <c r="U45" s="12">
        <v>8888</v>
      </c>
      <c r="V45" s="4" t="str">
        <f>VLOOKUP(W45,'Ítems Presupuestarios'!$A$4:$C$42,3,FALSE)</f>
        <v>73-Bienes y Servicios para Inversión</v>
      </c>
      <c r="W45" s="4">
        <v>730302</v>
      </c>
      <c r="X45" s="4" t="str">
        <f>VLOOKUP(W45,'Ítems Presupuestarios'!$A$4:$C$42,2,FALSE)</f>
        <v>Pasajes al Exterior</v>
      </c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>
        <v>68521.67</v>
      </c>
      <c r="BG45" s="16"/>
      <c r="BH45" s="16"/>
      <c r="BI45" s="17">
        <f t="shared" si="0"/>
        <v>68521.67</v>
      </c>
      <c r="BJ45" s="16">
        <f t="shared" si="1"/>
        <v>0</v>
      </c>
      <c r="BK45" s="16">
        <f t="shared" si="2"/>
        <v>68521.67</v>
      </c>
      <c r="BL45" s="16"/>
      <c r="BM45" s="16"/>
      <c r="BN45" s="16"/>
      <c r="BO45" s="16">
        <f t="shared" si="3"/>
        <v>0</v>
      </c>
      <c r="BP45" s="16"/>
      <c r="BQ45" s="16"/>
      <c r="BR45" s="16"/>
      <c r="BS45" s="16">
        <f t="shared" si="4"/>
        <v>0</v>
      </c>
      <c r="BT45" s="17">
        <f t="shared" si="5"/>
        <v>68521.67</v>
      </c>
      <c r="BU45" s="26"/>
    </row>
    <row r="46" spans="1:73" ht="38.25" x14ac:dyDescent="0.25">
      <c r="A46" s="4" t="s">
        <v>120</v>
      </c>
      <c r="B46" s="4" t="s">
        <v>112</v>
      </c>
      <c r="C46" s="4" t="s">
        <v>111</v>
      </c>
      <c r="D46" s="4" t="s">
        <v>121</v>
      </c>
      <c r="E46" s="4" t="s">
        <v>196</v>
      </c>
      <c r="F46" s="4" t="s">
        <v>125</v>
      </c>
      <c r="G46" s="4" t="s">
        <v>127</v>
      </c>
      <c r="H46" s="4">
        <v>2022</v>
      </c>
      <c r="I46" s="4" t="s">
        <v>104</v>
      </c>
      <c r="J46" s="19" t="s">
        <v>104</v>
      </c>
      <c r="K46" s="4" t="s">
        <v>104</v>
      </c>
      <c r="L46" s="4"/>
      <c r="M46" s="4"/>
      <c r="N46" s="4"/>
      <c r="O46" s="4"/>
      <c r="P46" s="10">
        <v>202</v>
      </c>
      <c r="Q46" s="10">
        <v>55</v>
      </c>
      <c r="R46" s="11">
        <v>4</v>
      </c>
      <c r="S46" s="12">
        <v>1701</v>
      </c>
      <c r="T46" s="12">
        <v>8888</v>
      </c>
      <c r="U46" s="12">
        <v>8888</v>
      </c>
      <c r="V46" s="4" t="str">
        <f>VLOOKUP(W46,'Ítems Presupuestarios'!$A$4:$C$42,3,FALSE)</f>
        <v>73-Bienes y Servicios para Inversión</v>
      </c>
      <c r="W46" s="4">
        <v>730809</v>
      </c>
      <c r="X46" s="4" t="str">
        <f>VLOOKUP(W46,'Ítems Presupuestarios'!$A$4:$C$42,2,FALSE)</f>
        <v>Medicamentos</v>
      </c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>
        <v>300</v>
      </c>
      <c r="BG46" s="16"/>
      <c r="BH46" s="16"/>
      <c r="BI46" s="17">
        <f t="shared" si="0"/>
        <v>300</v>
      </c>
      <c r="BJ46" s="16">
        <f t="shared" si="1"/>
        <v>0</v>
      </c>
      <c r="BK46" s="16">
        <f t="shared" si="2"/>
        <v>300</v>
      </c>
      <c r="BL46" s="16"/>
      <c r="BM46" s="16"/>
      <c r="BN46" s="16"/>
      <c r="BO46" s="16">
        <f t="shared" si="3"/>
        <v>0</v>
      </c>
      <c r="BP46" s="16"/>
      <c r="BQ46" s="16"/>
      <c r="BR46" s="16"/>
      <c r="BS46" s="16">
        <f t="shared" si="4"/>
        <v>0</v>
      </c>
      <c r="BT46" s="17">
        <f t="shared" si="5"/>
        <v>300</v>
      </c>
      <c r="BU46" s="26"/>
    </row>
    <row r="47" spans="1:73" ht="38.25" x14ac:dyDescent="0.25">
      <c r="A47" s="4" t="s">
        <v>120</v>
      </c>
      <c r="B47" s="4" t="s">
        <v>112</v>
      </c>
      <c r="C47" s="4" t="s">
        <v>111</v>
      </c>
      <c r="D47" s="4" t="s">
        <v>121</v>
      </c>
      <c r="E47" s="4" t="s">
        <v>196</v>
      </c>
      <c r="F47" s="4" t="s">
        <v>125</v>
      </c>
      <c r="G47" s="4" t="s">
        <v>128</v>
      </c>
      <c r="H47" s="4">
        <v>2022</v>
      </c>
      <c r="I47" s="4" t="s">
        <v>104</v>
      </c>
      <c r="J47" s="19" t="s">
        <v>104</v>
      </c>
      <c r="K47" s="4" t="s">
        <v>104</v>
      </c>
      <c r="L47" s="4"/>
      <c r="M47" s="4"/>
      <c r="N47" s="4"/>
      <c r="O47" s="4"/>
      <c r="P47" s="10">
        <v>202</v>
      </c>
      <c r="Q47" s="10">
        <v>55</v>
      </c>
      <c r="R47" s="11">
        <v>4</v>
      </c>
      <c r="S47" s="12">
        <v>1701</v>
      </c>
      <c r="T47" s="12">
        <v>8888</v>
      </c>
      <c r="U47" s="12">
        <v>8888</v>
      </c>
      <c r="V47" s="4" t="str">
        <f>VLOOKUP(W47,'Ítems Presupuestarios'!$A$4:$C$42,3,FALSE)</f>
        <v>77-Otros Ingresos de Inversión</v>
      </c>
      <c r="W47" s="4">
        <v>770201</v>
      </c>
      <c r="X47" s="4" t="str">
        <f>VLOOKUP(W47,'Ítems Presupuestarios'!$A$4:$C$42,2,FALSE)</f>
        <v>Seguros</v>
      </c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>
        <v>3486</v>
      </c>
      <c r="BG47" s="16"/>
      <c r="BH47" s="16"/>
      <c r="BI47" s="17">
        <f t="shared" si="0"/>
        <v>3486</v>
      </c>
      <c r="BJ47" s="16">
        <f t="shared" si="1"/>
        <v>0</v>
      </c>
      <c r="BK47" s="16">
        <f t="shared" si="2"/>
        <v>3486</v>
      </c>
      <c r="BL47" s="16"/>
      <c r="BM47" s="16"/>
      <c r="BN47" s="16"/>
      <c r="BO47" s="16">
        <f t="shared" si="3"/>
        <v>0</v>
      </c>
      <c r="BP47" s="16"/>
      <c r="BQ47" s="16"/>
      <c r="BR47" s="16"/>
      <c r="BS47" s="16">
        <f t="shared" si="4"/>
        <v>0</v>
      </c>
      <c r="BT47" s="17">
        <f t="shared" si="5"/>
        <v>3486</v>
      </c>
      <c r="BU47" s="26"/>
    </row>
    <row r="48" spans="1:73" ht="38.25" x14ac:dyDescent="0.25">
      <c r="A48" s="4" t="s">
        <v>120</v>
      </c>
      <c r="B48" s="4" t="s">
        <v>112</v>
      </c>
      <c r="C48" s="4" t="s">
        <v>111</v>
      </c>
      <c r="D48" s="4" t="s">
        <v>121</v>
      </c>
      <c r="E48" s="4" t="s">
        <v>196</v>
      </c>
      <c r="F48" s="4" t="s">
        <v>125</v>
      </c>
      <c r="G48" s="4" t="s">
        <v>129</v>
      </c>
      <c r="H48" s="4">
        <v>2022</v>
      </c>
      <c r="I48" s="4" t="s">
        <v>104</v>
      </c>
      <c r="J48" s="19" t="s">
        <v>104</v>
      </c>
      <c r="K48" s="4" t="s">
        <v>104</v>
      </c>
      <c r="L48" s="4"/>
      <c r="M48" s="4"/>
      <c r="N48" s="4"/>
      <c r="O48" s="4"/>
      <c r="P48" s="10">
        <v>202</v>
      </c>
      <c r="Q48" s="10">
        <v>55</v>
      </c>
      <c r="R48" s="11">
        <v>4</v>
      </c>
      <c r="S48" s="12">
        <v>1701</v>
      </c>
      <c r="T48" s="12">
        <v>8888</v>
      </c>
      <c r="U48" s="12">
        <v>8888</v>
      </c>
      <c r="V48" s="4" t="str">
        <f>VLOOKUP(W48,'Ítems Presupuestarios'!$A$4:$C$42,3,FALSE)</f>
        <v>73-Bienes y Servicios para Inversión</v>
      </c>
      <c r="W48" s="4">
        <v>730827</v>
      </c>
      <c r="X48" s="4" t="str">
        <f>VLOOKUP(W48,'Ítems Presupuestarios'!$A$4:$C$42,2,FALSE)</f>
        <v>Uniformes Deportivos</v>
      </c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>
        <v>30026</v>
      </c>
      <c r="BG48" s="16"/>
      <c r="BH48" s="16"/>
      <c r="BI48" s="17">
        <f t="shared" si="0"/>
        <v>30026</v>
      </c>
      <c r="BJ48" s="16">
        <f t="shared" si="1"/>
        <v>0</v>
      </c>
      <c r="BK48" s="16">
        <f t="shared" si="2"/>
        <v>30026</v>
      </c>
      <c r="BL48" s="16"/>
      <c r="BM48" s="16"/>
      <c r="BN48" s="16"/>
      <c r="BO48" s="16">
        <f t="shared" si="3"/>
        <v>0</v>
      </c>
      <c r="BP48" s="16"/>
      <c r="BQ48" s="16"/>
      <c r="BR48" s="16"/>
      <c r="BS48" s="16">
        <f t="shared" si="4"/>
        <v>0</v>
      </c>
      <c r="BT48" s="17">
        <f t="shared" si="5"/>
        <v>30026</v>
      </c>
      <c r="BU48" s="26"/>
    </row>
    <row r="49" spans="1:73" ht="89.25" x14ac:dyDescent="0.25">
      <c r="A49" s="4" t="s">
        <v>120</v>
      </c>
      <c r="B49" s="4" t="s">
        <v>112</v>
      </c>
      <c r="C49" s="4" t="s">
        <v>111</v>
      </c>
      <c r="D49" s="4" t="s">
        <v>121</v>
      </c>
      <c r="E49" s="4" t="s">
        <v>196</v>
      </c>
      <c r="F49" s="4" t="s">
        <v>125</v>
      </c>
      <c r="G49" s="4" t="s">
        <v>130</v>
      </c>
      <c r="H49" s="4">
        <v>2022</v>
      </c>
      <c r="I49" s="4" t="s">
        <v>104</v>
      </c>
      <c r="J49" s="19" t="s">
        <v>104</v>
      </c>
      <c r="K49" s="4" t="s">
        <v>104</v>
      </c>
      <c r="L49" s="4"/>
      <c r="M49" s="4"/>
      <c r="N49" s="4"/>
      <c r="O49" s="4"/>
      <c r="P49" s="10">
        <v>202</v>
      </c>
      <c r="Q49" s="10">
        <v>55</v>
      </c>
      <c r="R49" s="11">
        <v>4</v>
      </c>
      <c r="S49" s="12">
        <v>1701</v>
      </c>
      <c r="T49" s="12">
        <v>8888</v>
      </c>
      <c r="U49" s="12">
        <v>8888</v>
      </c>
      <c r="V49" s="4" t="str">
        <f>VLOOKUP(W49,'Ítems Presupuestarios'!$A$4:$C$42,3,FALSE)</f>
        <v>73-Bienes y Servicios para Inversión</v>
      </c>
      <c r="W49" s="4">
        <v>730204</v>
      </c>
      <c r="X49" s="4" t="str">
        <f>VLOOKUP(W49,'Ítems Presupuestarios'!$A$4:$C$42,2,FALSE)</f>
        <v>Edición,Impresión,Reproducción,Publicaciones,Suscripciones,Fotocopiado,Traducción,Empastado,Enmarcación,Serigrafía,Fotografía,Carnetización,FilmacióneImágenesSatelitalesyotros elementos oficiales</v>
      </c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>
        <v>1062.4000000000001</v>
      </c>
      <c r="BG49" s="16"/>
      <c r="BH49" s="16"/>
      <c r="BI49" s="17">
        <f t="shared" si="0"/>
        <v>1062.4000000000001</v>
      </c>
      <c r="BJ49" s="16">
        <f t="shared" si="1"/>
        <v>0</v>
      </c>
      <c r="BK49" s="16">
        <f t="shared" si="2"/>
        <v>1062.4000000000001</v>
      </c>
      <c r="BL49" s="16"/>
      <c r="BM49" s="16"/>
      <c r="BN49" s="16"/>
      <c r="BO49" s="16">
        <f t="shared" si="3"/>
        <v>0</v>
      </c>
      <c r="BP49" s="16"/>
      <c r="BQ49" s="16"/>
      <c r="BR49" s="16"/>
      <c r="BS49" s="16">
        <f t="shared" si="4"/>
        <v>0</v>
      </c>
      <c r="BT49" s="17">
        <f t="shared" si="5"/>
        <v>1062.4000000000001</v>
      </c>
      <c r="BU49" s="26"/>
    </row>
    <row r="50" spans="1:73" ht="38.25" x14ac:dyDescent="0.25">
      <c r="A50" s="4" t="s">
        <v>120</v>
      </c>
      <c r="B50" s="4" t="s">
        <v>112</v>
      </c>
      <c r="C50" s="4" t="s">
        <v>111</v>
      </c>
      <c r="D50" s="4" t="s">
        <v>121</v>
      </c>
      <c r="E50" s="4" t="s">
        <v>196</v>
      </c>
      <c r="F50" s="4" t="s">
        <v>125</v>
      </c>
      <c r="G50" s="4" t="s">
        <v>131</v>
      </c>
      <c r="H50" s="4">
        <v>2022</v>
      </c>
      <c r="I50" s="4" t="s">
        <v>132</v>
      </c>
      <c r="J50" s="19">
        <v>190160513001</v>
      </c>
      <c r="K50" s="4" t="s">
        <v>133</v>
      </c>
      <c r="L50" s="4"/>
      <c r="M50" s="4"/>
      <c r="N50" s="4"/>
      <c r="O50" s="4"/>
      <c r="P50" s="10">
        <v>202</v>
      </c>
      <c r="Q50" s="10">
        <v>55</v>
      </c>
      <c r="R50" s="11">
        <v>4</v>
      </c>
      <c r="S50" s="12">
        <v>1702</v>
      </c>
      <c r="T50" s="12">
        <v>8888</v>
      </c>
      <c r="U50" s="12">
        <v>8888</v>
      </c>
      <c r="V50" s="4" t="str">
        <f>VLOOKUP(W50,'Ítems Presupuestarios'!$A$4:$C$42,3,FALSE)</f>
        <v>78-Transferencias o Donaciones para Inversión</v>
      </c>
      <c r="W50" s="4">
        <v>780204</v>
      </c>
      <c r="X50" s="4" t="str">
        <f>VLOOKUP(W50,'Ítems Presupuestarios'!$A$4:$C$42,2,FALSE)</f>
        <v>Transferencias y Donaciones al Sector Privado no Financiero</v>
      </c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>
        <v>11808.18</v>
      </c>
      <c r="BG50" s="16"/>
      <c r="BH50" s="16"/>
      <c r="BI50" s="17">
        <f t="shared" si="0"/>
        <v>11808.18</v>
      </c>
      <c r="BJ50" s="16">
        <f t="shared" si="1"/>
        <v>0</v>
      </c>
      <c r="BK50" s="16">
        <f t="shared" si="2"/>
        <v>11808.18</v>
      </c>
      <c r="BL50" s="16"/>
      <c r="BM50" s="16"/>
      <c r="BN50" s="16"/>
      <c r="BO50" s="16">
        <f t="shared" si="3"/>
        <v>0</v>
      </c>
      <c r="BP50" s="16"/>
      <c r="BQ50" s="16"/>
      <c r="BR50" s="16"/>
      <c r="BS50" s="16">
        <f t="shared" si="4"/>
        <v>0</v>
      </c>
      <c r="BT50" s="17">
        <f t="shared" si="5"/>
        <v>11808.18</v>
      </c>
      <c r="BU50" s="26"/>
    </row>
    <row r="51" spans="1:73" ht="38.25" x14ac:dyDescent="0.25">
      <c r="A51" s="4" t="s">
        <v>120</v>
      </c>
      <c r="B51" s="4" t="s">
        <v>112</v>
      </c>
      <c r="C51" s="4" t="s">
        <v>111</v>
      </c>
      <c r="D51" s="4" t="s">
        <v>121</v>
      </c>
      <c r="E51" s="4" t="s">
        <v>196</v>
      </c>
      <c r="F51" s="4" t="s">
        <v>125</v>
      </c>
      <c r="G51" s="4" t="s">
        <v>134</v>
      </c>
      <c r="H51" s="4">
        <v>2022</v>
      </c>
      <c r="I51" s="4" t="s">
        <v>96</v>
      </c>
      <c r="J51" s="19">
        <v>9999999999993</v>
      </c>
      <c r="K51" s="4" t="s">
        <v>104</v>
      </c>
      <c r="L51" s="4"/>
      <c r="M51" s="4"/>
      <c r="N51" s="4"/>
      <c r="O51" s="4"/>
      <c r="P51" s="10">
        <v>202</v>
      </c>
      <c r="Q51" s="10">
        <v>55</v>
      </c>
      <c r="R51" s="11">
        <v>4</v>
      </c>
      <c r="S51" s="12">
        <v>1702</v>
      </c>
      <c r="T51" s="12">
        <v>8888</v>
      </c>
      <c r="U51" s="12">
        <v>8888</v>
      </c>
      <c r="V51" s="4" t="str">
        <f>VLOOKUP(W51,'Ítems Presupuestarios'!$A$4:$C$42,3,FALSE)</f>
        <v>78-Transferencias o Donaciones para Inversión</v>
      </c>
      <c r="W51" s="4">
        <v>780204</v>
      </c>
      <c r="X51" s="4" t="str">
        <f>VLOOKUP(W51,'Ítems Presupuestarios'!$A$4:$C$42,2,FALSE)</f>
        <v>Transferencias y Donaciones al Sector Privado no Financiero</v>
      </c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>
        <v>59.34</v>
      </c>
      <c r="BG51" s="16"/>
      <c r="BH51" s="16"/>
      <c r="BI51" s="17">
        <f t="shared" si="0"/>
        <v>59.34</v>
      </c>
      <c r="BJ51" s="16">
        <f t="shared" si="1"/>
        <v>0</v>
      </c>
      <c r="BK51" s="16">
        <f t="shared" si="2"/>
        <v>59.34</v>
      </c>
      <c r="BL51" s="16"/>
      <c r="BM51" s="16"/>
      <c r="BN51" s="16"/>
      <c r="BO51" s="16">
        <f t="shared" si="3"/>
        <v>0</v>
      </c>
      <c r="BP51" s="16"/>
      <c r="BQ51" s="16"/>
      <c r="BR51" s="16"/>
      <c r="BS51" s="16">
        <f t="shared" si="4"/>
        <v>0</v>
      </c>
      <c r="BT51" s="17">
        <f t="shared" si="5"/>
        <v>59.34</v>
      </c>
      <c r="BU51" s="26"/>
    </row>
    <row r="52" spans="1:73" ht="38.25" x14ac:dyDescent="0.25">
      <c r="A52" s="4" t="s">
        <v>120</v>
      </c>
      <c r="B52" s="4" t="s">
        <v>112</v>
      </c>
      <c r="C52" s="4" t="s">
        <v>111</v>
      </c>
      <c r="D52" s="4" t="s">
        <v>121</v>
      </c>
      <c r="E52" s="4" t="s">
        <v>196</v>
      </c>
      <c r="F52" s="4" t="s">
        <v>125</v>
      </c>
      <c r="G52" s="4" t="s">
        <v>135</v>
      </c>
      <c r="H52" s="4">
        <v>2022</v>
      </c>
      <c r="I52" s="4" t="s">
        <v>136</v>
      </c>
      <c r="J52" s="19">
        <v>1792362229001</v>
      </c>
      <c r="K52" s="4" t="s">
        <v>137</v>
      </c>
      <c r="L52" s="4"/>
      <c r="M52" s="4"/>
      <c r="N52" s="4"/>
      <c r="O52" s="4"/>
      <c r="P52" s="10">
        <v>202</v>
      </c>
      <c r="Q52" s="10">
        <v>55</v>
      </c>
      <c r="R52" s="11">
        <v>4</v>
      </c>
      <c r="S52" s="12">
        <v>1702</v>
      </c>
      <c r="T52" s="12">
        <v>8888</v>
      </c>
      <c r="U52" s="12">
        <v>8888</v>
      </c>
      <c r="V52" s="4" t="str">
        <f>VLOOKUP(W52,'Ítems Presupuestarios'!$A$4:$C$42,3,FALSE)</f>
        <v>78-Transferencias o Donaciones para Inversión</v>
      </c>
      <c r="W52" s="4">
        <v>780204</v>
      </c>
      <c r="X52" s="4" t="str">
        <f>VLOOKUP(W52,'Ítems Presupuestarios'!$A$4:$C$42,2,FALSE)</f>
        <v>Transferencias y Donaciones al Sector Privado no Financiero</v>
      </c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>
        <v>2233.98</v>
      </c>
      <c r="BG52" s="16"/>
      <c r="BH52" s="16"/>
      <c r="BI52" s="17">
        <f t="shared" si="0"/>
        <v>2233.98</v>
      </c>
      <c r="BJ52" s="16">
        <f t="shared" si="1"/>
        <v>0</v>
      </c>
      <c r="BK52" s="16">
        <f t="shared" si="2"/>
        <v>2233.98</v>
      </c>
      <c r="BL52" s="16"/>
      <c r="BM52" s="16"/>
      <c r="BN52" s="16"/>
      <c r="BO52" s="16">
        <f t="shared" si="3"/>
        <v>0</v>
      </c>
      <c r="BP52" s="16"/>
      <c r="BQ52" s="16"/>
      <c r="BR52" s="16"/>
      <c r="BS52" s="16">
        <f t="shared" si="4"/>
        <v>0</v>
      </c>
      <c r="BT52" s="17">
        <f t="shared" si="5"/>
        <v>2233.98</v>
      </c>
      <c r="BU52" s="26"/>
    </row>
    <row r="53" spans="1:73" ht="51" x14ac:dyDescent="0.25">
      <c r="A53" s="4" t="s">
        <v>120</v>
      </c>
      <c r="B53" s="4" t="s">
        <v>112</v>
      </c>
      <c r="C53" s="4" t="s">
        <v>111</v>
      </c>
      <c r="D53" s="4" t="s">
        <v>121</v>
      </c>
      <c r="E53" s="4" t="s">
        <v>196</v>
      </c>
      <c r="F53" s="4" t="s">
        <v>125</v>
      </c>
      <c r="G53" s="4" t="s">
        <v>138</v>
      </c>
      <c r="H53" s="4">
        <v>2022</v>
      </c>
      <c r="I53" s="4" t="s">
        <v>96</v>
      </c>
      <c r="J53" s="19">
        <v>9999999999993</v>
      </c>
      <c r="K53" s="4" t="s">
        <v>104</v>
      </c>
      <c r="L53" s="4"/>
      <c r="M53" s="4"/>
      <c r="N53" s="4"/>
      <c r="O53" s="4"/>
      <c r="P53" s="10">
        <v>202</v>
      </c>
      <c r="Q53" s="10">
        <v>55</v>
      </c>
      <c r="R53" s="11">
        <v>4</v>
      </c>
      <c r="S53" s="12">
        <v>1702</v>
      </c>
      <c r="T53" s="12">
        <v>8888</v>
      </c>
      <c r="U53" s="12">
        <v>8888</v>
      </c>
      <c r="V53" s="4" t="str">
        <f>VLOOKUP(W53,'Ítems Presupuestarios'!$A$4:$C$42,3,FALSE)</f>
        <v>78-Transferencias o Donaciones para Inversión</v>
      </c>
      <c r="W53" s="4">
        <v>780204</v>
      </c>
      <c r="X53" s="4" t="str">
        <f>VLOOKUP(W53,'Ítems Presupuestarios'!$A$4:$C$42,2,FALSE)</f>
        <v>Transferencias y Donaciones al Sector Privado no Financiero</v>
      </c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>
        <v>11.23</v>
      </c>
      <c r="BG53" s="16"/>
      <c r="BH53" s="16"/>
      <c r="BI53" s="17">
        <f t="shared" si="0"/>
        <v>11.23</v>
      </c>
      <c r="BJ53" s="16">
        <f t="shared" si="1"/>
        <v>0</v>
      </c>
      <c r="BK53" s="16">
        <f t="shared" si="2"/>
        <v>11.23</v>
      </c>
      <c r="BL53" s="16"/>
      <c r="BM53" s="16"/>
      <c r="BN53" s="16"/>
      <c r="BO53" s="16">
        <f t="shared" si="3"/>
        <v>0</v>
      </c>
      <c r="BP53" s="16"/>
      <c r="BQ53" s="16"/>
      <c r="BR53" s="16"/>
      <c r="BS53" s="16">
        <f t="shared" si="4"/>
        <v>0</v>
      </c>
      <c r="BT53" s="17">
        <f t="shared" si="5"/>
        <v>11.23</v>
      </c>
      <c r="BU53" s="26"/>
    </row>
    <row r="54" spans="1:73" ht="38.25" x14ac:dyDescent="0.25">
      <c r="A54" s="4" t="s">
        <v>120</v>
      </c>
      <c r="B54" s="4" t="s">
        <v>112</v>
      </c>
      <c r="C54" s="4" t="s">
        <v>111</v>
      </c>
      <c r="D54" s="4" t="s">
        <v>121</v>
      </c>
      <c r="E54" s="4" t="s">
        <v>196</v>
      </c>
      <c r="F54" s="4" t="s">
        <v>125</v>
      </c>
      <c r="G54" s="4" t="s">
        <v>139</v>
      </c>
      <c r="H54" s="4">
        <v>2022</v>
      </c>
      <c r="I54" s="4" t="s">
        <v>140</v>
      </c>
      <c r="J54" s="19">
        <v>992116986001</v>
      </c>
      <c r="K54" s="4" t="s">
        <v>133</v>
      </c>
      <c r="L54" s="4"/>
      <c r="M54" s="4"/>
      <c r="N54" s="4"/>
      <c r="O54" s="4"/>
      <c r="P54" s="10">
        <v>202</v>
      </c>
      <c r="Q54" s="10">
        <v>55</v>
      </c>
      <c r="R54" s="11">
        <v>4</v>
      </c>
      <c r="S54" s="12">
        <v>1702</v>
      </c>
      <c r="T54" s="12">
        <v>8888</v>
      </c>
      <c r="U54" s="12">
        <v>8888</v>
      </c>
      <c r="V54" s="4" t="str">
        <f>VLOOKUP(W54,'Ítems Presupuestarios'!$A$4:$C$42,3,FALSE)</f>
        <v>78-Transferencias o Donaciones para Inversión</v>
      </c>
      <c r="W54" s="4">
        <v>780204</v>
      </c>
      <c r="X54" s="4" t="str">
        <f>VLOOKUP(W54,'Ítems Presupuestarios'!$A$4:$C$42,2,FALSE)</f>
        <v>Transferencias y Donaciones al Sector Privado no Financiero</v>
      </c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>
        <v>1914.84</v>
      </c>
      <c r="BG54" s="16"/>
      <c r="BH54" s="16"/>
      <c r="BI54" s="17">
        <f t="shared" si="0"/>
        <v>1914.84</v>
      </c>
      <c r="BJ54" s="16">
        <f t="shared" si="1"/>
        <v>0</v>
      </c>
      <c r="BK54" s="16">
        <f t="shared" si="2"/>
        <v>1914.84</v>
      </c>
      <c r="BL54" s="16"/>
      <c r="BM54" s="16"/>
      <c r="BN54" s="16"/>
      <c r="BO54" s="16">
        <f t="shared" si="3"/>
        <v>0</v>
      </c>
      <c r="BP54" s="16"/>
      <c r="BQ54" s="16"/>
      <c r="BR54" s="16"/>
      <c r="BS54" s="16">
        <f t="shared" si="4"/>
        <v>0</v>
      </c>
      <c r="BT54" s="17">
        <f t="shared" si="5"/>
        <v>1914.84</v>
      </c>
      <c r="BU54" s="26"/>
    </row>
    <row r="55" spans="1:73" ht="38.25" x14ac:dyDescent="0.25">
      <c r="A55" s="4" t="s">
        <v>120</v>
      </c>
      <c r="B55" s="4" t="s">
        <v>112</v>
      </c>
      <c r="C55" s="4" t="s">
        <v>111</v>
      </c>
      <c r="D55" s="4" t="s">
        <v>121</v>
      </c>
      <c r="E55" s="4" t="s">
        <v>196</v>
      </c>
      <c r="F55" s="4" t="s">
        <v>125</v>
      </c>
      <c r="G55" s="4" t="s">
        <v>141</v>
      </c>
      <c r="H55" s="4">
        <v>2022</v>
      </c>
      <c r="I55" s="4" t="s">
        <v>96</v>
      </c>
      <c r="J55" s="19">
        <v>9999999999993</v>
      </c>
      <c r="K55" s="4" t="s">
        <v>104</v>
      </c>
      <c r="L55" s="4"/>
      <c r="M55" s="4"/>
      <c r="N55" s="4"/>
      <c r="O55" s="4"/>
      <c r="P55" s="10">
        <v>202</v>
      </c>
      <c r="Q55" s="10">
        <v>55</v>
      </c>
      <c r="R55" s="11">
        <v>4</v>
      </c>
      <c r="S55" s="12">
        <v>1702</v>
      </c>
      <c r="T55" s="12">
        <v>8888</v>
      </c>
      <c r="U55" s="12">
        <v>8888</v>
      </c>
      <c r="V55" s="4" t="str">
        <f>VLOOKUP(W55,'Ítems Presupuestarios'!$A$4:$C$42,3,FALSE)</f>
        <v>78-Transferencias o Donaciones para Inversión</v>
      </c>
      <c r="W55" s="4">
        <v>780204</v>
      </c>
      <c r="X55" s="4" t="str">
        <f>VLOOKUP(W55,'Ítems Presupuestarios'!$A$4:$C$42,2,FALSE)</f>
        <v>Transferencias y Donaciones al Sector Privado no Financiero</v>
      </c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>
        <v>9.6199999999999992</v>
      </c>
      <c r="BG55" s="16"/>
      <c r="BH55" s="16"/>
      <c r="BI55" s="17">
        <f t="shared" si="0"/>
        <v>9.6199999999999992</v>
      </c>
      <c r="BJ55" s="16">
        <f t="shared" si="1"/>
        <v>0</v>
      </c>
      <c r="BK55" s="16">
        <f t="shared" si="2"/>
        <v>9.6199999999999992</v>
      </c>
      <c r="BL55" s="16"/>
      <c r="BM55" s="16"/>
      <c r="BN55" s="16"/>
      <c r="BO55" s="16">
        <f t="shared" si="3"/>
        <v>0</v>
      </c>
      <c r="BP55" s="16"/>
      <c r="BQ55" s="16"/>
      <c r="BR55" s="16"/>
      <c r="BS55" s="16">
        <f t="shared" si="4"/>
        <v>0</v>
      </c>
      <c r="BT55" s="17">
        <f t="shared" si="5"/>
        <v>9.6199999999999992</v>
      </c>
      <c r="BU55" s="26"/>
    </row>
    <row r="56" spans="1:73" ht="38.25" x14ac:dyDescent="0.25">
      <c r="A56" s="4" t="s">
        <v>120</v>
      </c>
      <c r="B56" s="4" t="s">
        <v>112</v>
      </c>
      <c r="C56" s="4" t="s">
        <v>111</v>
      </c>
      <c r="D56" s="4" t="s">
        <v>121</v>
      </c>
      <c r="E56" s="4" t="s">
        <v>196</v>
      </c>
      <c r="F56" s="4" t="s">
        <v>125</v>
      </c>
      <c r="G56" s="4" t="s">
        <v>142</v>
      </c>
      <c r="H56" s="4">
        <v>2022</v>
      </c>
      <c r="I56" s="4" t="s">
        <v>143</v>
      </c>
      <c r="J56" s="19">
        <v>992116048001</v>
      </c>
      <c r="K56" s="4" t="s">
        <v>102</v>
      </c>
      <c r="L56" s="4"/>
      <c r="M56" s="4"/>
      <c r="N56" s="4"/>
      <c r="O56" s="4"/>
      <c r="P56" s="10">
        <v>202</v>
      </c>
      <c r="Q56" s="10">
        <v>55</v>
      </c>
      <c r="R56" s="11">
        <v>4</v>
      </c>
      <c r="S56" s="12">
        <v>1702</v>
      </c>
      <c r="T56" s="12">
        <v>8888</v>
      </c>
      <c r="U56" s="12">
        <v>8888</v>
      </c>
      <c r="V56" s="4" t="str">
        <f>VLOOKUP(W56,'Ítems Presupuestarios'!$A$4:$C$42,3,FALSE)</f>
        <v>78-Transferencias o Donaciones para Inversión</v>
      </c>
      <c r="W56" s="4">
        <v>780204</v>
      </c>
      <c r="X56" s="4" t="str">
        <f>VLOOKUP(W56,'Ítems Presupuestarios'!$A$4:$C$42,2,FALSE)</f>
        <v>Transferencias y Donaciones al Sector Privado no Financiero</v>
      </c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>
        <v>5106.24</v>
      </c>
      <c r="BG56" s="16"/>
      <c r="BH56" s="16"/>
      <c r="BI56" s="17">
        <f t="shared" si="0"/>
        <v>5106.24</v>
      </c>
      <c r="BJ56" s="16">
        <f t="shared" si="1"/>
        <v>0</v>
      </c>
      <c r="BK56" s="16">
        <f t="shared" si="2"/>
        <v>5106.24</v>
      </c>
      <c r="BL56" s="16"/>
      <c r="BM56" s="16"/>
      <c r="BN56" s="16"/>
      <c r="BO56" s="16">
        <f t="shared" si="3"/>
        <v>0</v>
      </c>
      <c r="BP56" s="16"/>
      <c r="BQ56" s="16"/>
      <c r="BR56" s="16"/>
      <c r="BS56" s="16">
        <f t="shared" si="4"/>
        <v>0</v>
      </c>
      <c r="BT56" s="17">
        <f t="shared" si="5"/>
        <v>5106.24</v>
      </c>
      <c r="BU56" s="26"/>
    </row>
    <row r="57" spans="1:73" ht="38.25" x14ac:dyDescent="0.25">
      <c r="A57" s="4" t="s">
        <v>120</v>
      </c>
      <c r="B57" s="4" t="s">
        <v>112</v>
      </c>
      <c r="C57" s="4" t="s">
        <v>111</v>
      </c>
      <c r="D57" s="4" t="s">
        <v>121</v>
      </c>
      <c r="E57" s="4" t="s">
        <v>196</v>
      </c>
      <c r="F57" s="4" t="s">
        <v>125</v>
      </c>
      <c r="G57" s="4" t="s">
        <v>144</v>
      </c>
      <c r="H57" s="4">
        <v>2022</v>
      </c>
      <c r="I57" s="4" t="s">
        <v>96</v>
      </c>
      <c r="J57" s="19">
        <v>9999999999993</v>
      </c>
      <c r="K57" s="4" t="s">
        <v>104</v>
      </c>
      <c r="L57" s="4"/>
      <c r="M57" s="4"/>
      <c r="N57" s="4"/>
      <c r="O57" s="4"/>
      <c r="P57" s="10">
        <v>202</v>
      </c>
      <c r="Q57" s="10">
        <v>55</v>
      </c>
      <c r="R57" s="11">
        <v>4</v>
      </c>
      <c r="S57" s="12">
        <v>1702</v>
      </c>
      <c r="T57" s="12">
        <v>8888</v>
      </c>
      <c r="U57" s="12">
        <v>8888</v>
      </c>
      <c r="V57" s="4" t="str">
        <f>VLOOKUP(W57,'Ítems Presupuestarios'!$A$4:$C$42,3,FALSE)</f>
        <v>78-Transferencias o Donaciones para Inversión</v>
      </c>
      <c r="W57" s="4">
        <v>780204</v>
      </c>
      <c r="X57" s="4" t="str">
        <f>VLOOKUP(W57,'Ítems Presupuestarios'!$A$4:$C$42,2,FALSE)</f>
        <v>Transferencias y Donaciones al Sector Privado no Financiero</v>
      </c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>
        <v>25.66</v>
      </c>
      <c r="BG57" s="16"/>
      <c r="BH57" s="16"/>
      <c r="BI57" s="17">
        <f t="shared" si="0"/>
        <v>25.66</v>
      </c>
      <c r="BJ57" s="16">
        <f t="shared" si="1"/>
        <v>0</v>
      </c>
      <c r="BK57" s="16">
        <f t="shared" si="2"/>
        <v>25.66</v>
      </c>
      <c r="BL57" s="16"/>
      <c r="BM57" s="16"/>
      <c r="BN57" s="16"/>
      <c r="BO57" s="16">
        <f t="shared" si="3"/>
        <v>0</v>
      </c>
      <c r="BP57" s="16"/>
      <c r="BQ57" s="16"/>
      <c r="BR57" s="16"/>
      <c r="BS57" s="16">
        <f t="shared" si="4"/>
        <v>0</v>
      </c>
      <c r="BT57" s="17">
        <f t="shared" si="5"/>
        <v>25.66</v>
      </c>
      <c r="BU57" s="26"/>
    </row>
    <row r="58" spans="1:73" ht="38.25" x14ac:dyDescent="0.25">
      <c r="A58" s="4" t="s">
        <v>120</v>
      </c>
      <c r="B58" s="4" t="s">
        <v>112</v>
      </c>
      <c r="C58" s="4" t="s">
        <v>111</v>
      </c>
      <c r="D58" s="4" t="s">
        <v>121</v>
      </c>
      <c r="E58" s="4" t="s">
        <v>196</v>
      </c>
      <c r="F58" s="4" t="s">
        <v>125</v>
      </c>
      <c r="G58" s="4" t="s">
        <v>145</v>
      </c>
      <c r="H58" s="4">
        <v>2022</v>
      </c>
      <c r="I58" s="4" t="s">
        <v>146</v>
      </c>
      <c r="J58" s="19">
        <v>992172436001</v>
      </c>
      <c r="K58" s="4" t="s">
        <v>102</v>
      </c>
      <c r="L58" s="4"/>
      <c r="M58" s="4"/>
      <c r="N58" s="4"/>
      <c r="O58" s="4"/>
      <c r="P58" s="10">
        <v>202</v>
      </c>
      <c r="Q58" s="10">
        <v>55</v>
      </c>
      <c r="R58" s="11">
        <v>4</v>
      </c>
      <c r="S58" s="12">
        <v>1702</v>
      </c>
      <c r="T58" s="12">
        <v>8888</v>
      </c>
      <c r="U58" s="12">
        <v>8888</v>
      </c>
      <c r="V58" s="4" t="str">
        <f>VLOOKUP(W58,'Ítems Presupuestarios'!$A$4:$C$42,3,FALSE)</f>
        <v>78-Transferencias o Donaciones para Inversión</v>
      </c>
      <c r="W58" s="4">
        <v>780204</v>
      </c>
      <c r="X58" s="4" t="str">
        <f>VLOOKUP(W58,'Ítems Presupuestarios'!$A$4:$C$42,2,FALSE)</f>
        <v>Transferencias y Donaciones al Sector Privado no Financiero</v>
      </c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>
        <v>5425.38</v>
      </c>
      <c r="BG58" s="16"/>
      <c r="BH58" s="16"/>
      <c r="BI58" s="17">
        <f t="shared" si="0"/>
        <v>5425.38</v>
      </c>
      <c r="BJ58" s="16">
        <f t="shared" si="1"/>
        <v>0</v>
      </c>
      <c r="BK58" s="16">
        <f t="shared" si="2"/>
        <v>5425.38</v>
      </c>
      <c r="BL58" s="16"/>
      <c r="BM58" s="16"/>
      <c r="BN58" s="16"/>
      <c r="BO58" s="16">
        <f t="shared" si="3"/>
        <v>0</v>
      </c>
      <c r="BP58" s="16"/>
      <c r="BQ58" s="16"/>
      <c r="BR58" s="16"/>
      <c r="BS58" s="16">
        <f t="shared" si="4"/>
        <v>0</v>
      </c>
      <c r="BT58" s="17">
        <f t="shared" si="5"/>
        <v>5425.38</v>
      </c>
      <c r="BU58" s="26"/>
    </row>
    <row r="59" spans="1:73" ht="38.25" x14ac:dyDescent="0.25">
      <c r="A59" s="4" t="s">
        <v>120</v>
      </c>
      <c r="B59" s="4" t="s">
        <v>112</v>
      </c>
      <c r="C59" s="4" t="s">
        <v>111</v>
      </c>
      <c r="D59" s="4" t="s">
        <v>121</v>
      </c>
      <c r="E59" s="4" t="s">
        <v>196</v>
      </c>
      <c r="F59" s="4" t="s">
        <v>125</v>
      </c>
      <c r="G59" s="4" t="s">
        <v>147</v>
      </c>
      <c r="H59" s="4">
        <v>2022</v>
      </c>
      <c r="I59" s="4" t="s">
        <v>96</v>
      </c>
      <c r="J59" s="19">
        <v>9999999999993</v>
      </c>
      <c r="K59" s="4" t="s">
        <v>104</v>
      </c>
      <c r="L59" s="4"/>
      <c r="M59" s="4"/>
      <c r="N59" s="4"/>
      <c r="O59" s="4"/>
      <c r="P59" s="10">
        <v>202</v>
      </c>
      <c r="Q59" s="10">
        <v>55</v>
      </c>
      <c r="R59" s="11">
        <v>4</v>
      </c>
      <c r="S59" s="12">
        <v>1702</v>
      </c>
      <c r="T59" s="12">
        <v>8888</v>
      </c>
      <c r="U59" s="12">
        <v>8888</v>
      </c>
      <c r="V59" s="4" t="str">
        <f>VLOOKUP(W59,'Ítems Presupuestarios'!$A$4:$C$42,3,FALSE)</f>
        <v>78-Transferencias o Donaciones para Inversión</v>
      </c>
      <c r="W59" s="4">
        <v>780204</v>
      </c>
      <c r="X59" s="4" t="str">
        <f>VLOOKUP(W59,'Ítems Presupuestarios'!$A$4:$C$42,2,FALSE)</f>
        <v>Transferencias y Donaciones al Sector Privado no Financiero</v>
      </c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>
        <v>27.26</v>
      </c>
      <c r="BG59" s="16"/>
      <c r="BH59" s="16"/>
      <c r="BI59" s="17">
        <f t="shared" si="0"/>
        <v>27.26</v>
      </c>
      <c r="BJ59" s="16">
        <f t="shared" si="1"/>
        <v>0</v>
      </c>
      <c r="BK59" s="16">
        <f t="shared" si="2"/>
        <v>27.26</v>
      </c>
      <c r="BL59" s="16"/>
      <c r="BM59" s="16"/>
      <c r="BN59" s="16"/>
      <c r="BO59" s="16">
        <f t="shared" si="3"/>
        <v>0</v>
      </c>
      <c r="BP59" s="16"/>
      <c r="BQ59" s="16"/>
      <c r="BR59" s="16"/>
      <c r="BS59" s="16">
        <f t="shared" si="4"/>
        <v>0</v>
      </c>
      <c r="BT59" s="17">
        <f t="shared" si="5"/>
        <v>27.26</v>
      </c>
      <c r="BU59" s="26"/>
    </row>
    <row r="60" spans="1:73" ht="38.25" x14ac:dyDescent="0.25">
      <c r="A60" s="4" t="s">
        <v>153</v>
      </c>
      <c r="B60" s="4" t="s">
        <v>112</v>
      </c>
      <c r="C60" s="80">
        <v>9.1480000000038694E+17</v>
      </c>
      <c r="D60" s="4" t="s">
        <v>150</v>
      </c>
      <c r="E60" s="4" t="s">
        <v>197</v>
      </c>
      <c r="F60" s="4" t="s">
        <v>151</v>
      </c>
      <c r="G60" s="4" t="s">
        <v>154</v>
      </c>
      <c r="H60" s="4">
        <v>2022</v>
      </c>
      <c r="I60" s="4" t="s">
        <v>104</v>
      </c>
      <c r="J60" s="19" t="s">
        <v>104</v>
      </c>
      <c r="K60" s="4" t="s">
        <v>104</v>
      </c>
      <c r="L60" s="4" t="s">
        <v>158</v>
      </c>
      <c r="M60" s="4">
        <v>8640</v>
      </c>
      <c r="N60" s="4">
        <v>8640</v>
      </c>
      <c r="O60" s="4">
        <v>8640</v>
      </c>
      <c r="P60" s="10">
        <v>202</v>
      </c>
      <c r="Q60" s="10">
        <v>55</v>
      </c>
      <c r="R60" s="11">
        <v>4</v>
      </c>
      <c r="S60" s="12">
        <v>1701</v>
      </c>
      <c r="T60" s="12">
        <v>8888</v>
      </c>
      <c r="U60" s="12">
        <v>8888</v>
      </c>
      <c r="V60" s="4" t="str">
        <f>VLOOKUP(W60,'Ítems Presupuestarios'!$A$4:$C$42,3,FALSE)</f>
        <v>73-Bienes y Servicios para Inversión</v>
      </c>
      <c r="W60" s="4">
        <v>730606</v>
      </c>
      <c r="X60" s="4" t="str">
        <f>VLOOKUP(W60,'Ítems Presupuestarios'!$A$4:$C$42,2,FALSE)</f>
        <v>Honorarios por Contratos Civiles de Servicios</v>
      </c>
      <c r="Y60" s="16"/>
      <c r="Z60" s="16"/>
      <c r="AA60" s="16"/>
      <c r="AB60" s="16"/>
      <c r="AC60" s="16"/>
      <c r="AD60" s="16"/>
      <c r="AE60" s="16">
        <f>22400-22400</f>
        <v>0</v>
      </c>
      <c r="AF60" s="16"/>
      <c r="AG60" s="16"/>
      <c r="AH60" s="16">
        <f>22400+20526-1874</f>
        <v>41052</v>
      </c>
      <c r="AI60" s="16"/>
      <c r="AJ60" s="16"/>
      <c r="AK60" s="16">
        <f>22400-1874</f>
        <v>20526</v>
      </c>
      <c r="AL60" s="16"/>
      <c r="AM60" s="16"/>
      <c r="AN60" s="16">
        <f>22400-1874</f>
        <v>20526</v>
      </c>
      <c r="AO60" s="16"/>
      <c r="AP60" s="16"/>
      <c r="AQ60" s="16">
        <f>22400-1874</f>
        <v>20526</v>
      </c>
      <c r="AR60" s="16"/>
      <c r="AS60" s="16"/>
      <c r="AT60" s="16">
        <f>22400-1874</f>
        <v>20526</v>
      </c>
      <c r="AU60" s="16"/>
      <c r="AV60" s="16"/>
      <c r="AW60" s="16">
        <f>22400-1874</f>
        <v>20526</v>
      </c>
      <c r="AX60" s="16"/>
      <c r="AY60" s="16"/>
      <c r="AZ60" s="16">
        <f>22400-1874</f>
        <v>20526</v>
      </c>
      <c r="BA60" s="16"/>
      <c r="BB60" s="16"/>
      <c r="BC60" s="16">
        <f>22400-1874</f>
        <v>20526</v>
      </c>
      <c r="BD60" s="16"/>
      <c r="BE60" s="16"/>
      <c r="BF60" s="16">
        <f>22400-1874</f>
        <v>20526</v>
      </c>
      <c r="BG60" s="16"/>
      <c r="BH60" s="16"/>
      <c r="BI60" s="17">
        <f t="shared" si="0"/>
        <v>205260</v>
      </c>
      <c r="BJ60" s="16">
        <f t="shared" si="1"/>
        <v>0</v>
      </c>
      <c r="BK60" s="16">
        <f t="shared" si="2"/>
        <v>205260</v>
      </c>
      <c r="BL60" s="16">
        <v>205260</v>
      </c>
      <c r="BM60" s="16"/>
      <c r="BN60" s="16"/>
      <c r="BO60" s="16">
        <f t="shared" si="3"/>
        <v>205260</v>
      </c>
      <c r="BP60" s="16"/>
      <c r="BQ60" s="16"/>
      <c r="BR60" s="16"/>
      <c r="BS60" s="16">
        <f t="shared" si="4"/>
        <v>0</v>
      </c>
      <c r="BT60" s="17">
        <f t="shared" si="5"/>
        <v>0</v>
      </c>
      <c r="BU60" s="26"/>
    </row>
    <row r="61" spans="1:73" s="78" customFormat="1" ht="38.25" x14ac:dyDescent="0.25">
      <c r="A61" s="4" t="s">
        <v>153</v>
      </c>
      <c r="B61" s="4" t="s">
        <v>112</v>
      </c>
      <c r="C61" s="4" t="s">
        <v>111</v>
      </c>
      <c r="D61" s="4" t="s">
        <v>150</v>
      </c>
      <c r="E61" s="4" t="s">
        <v>197</v>
      </c>
      <c r="F61" s="4" t="s">
        <v>151</v>
      </c>
      <c r="G61" s="4" t="s">
        <v>486</v>
      </c>
      <c r="H61" s="4">
        <v>2022</v>
      </c>
      <c r="I61" s="4" t="s">
        <v>104</v>
      </c>
      <c r="J61" s="19" t="s">
        <v>104</v>
      </c>
      <c r="K61" s="4" t="s">
        <v>104</v>
      </c>
      <c r="L61" s="4"/>
      <c r="M61" s="4"/>
      <c r="N61" s="4"/>
      <c r="O61" s="4"/>
      <c r="P61" s="10">
        <v>202</v>
      </c>
      <c r="Q61" s="10">
        <v>55</v>
      </c>
      <c r="R61" s="11">
        <v>4</v>
      </c>
      <c r="S61" s="12">
        <v>1701</v>
      </c>
      <c r="T61" s="12">
        <v>8888</v>
      </c>
      <c r="U61" s="12">
        <v>8888</v>
      </c>
      <c r="V61" s="4" t="str">
        <f>VLOOKUP(W61,'Ítems Presupuestarios'!$A$4:$C$42,3,FALSE)</f>
        <v>73-Bienes y Servicios para Inversión</v>
      </c>
      <c r="W61" s="4">
        <v>730606</v>
      </c>
      <c r="X61" s="4" t="str">
        <f>VLOOKUP(W61,'Ítems Presupuestarios'!$A$4:$C$42,2,FALSE)</f>
        <v>Honorarios por Contratos Civiles de Servicios</v>
      </c>
      <c r="Y61" s="16"/>
      <c r="Z61" s="16"/>
      <c r="AA61" s="16"/>
      <c r="AB61" s="16"/>
      <c r="AC61" s="16"/>
      <c r="AD61" s="16"/>
      <c r="AE61" s="16"/>
      <c r="AF61" s="16"/>
      <c r="AG61" s="16"/>
      <c r="AH61" s="16">
        <v>1412</v>
      </c>
      <c r="AI61" s="16"/>
      <c r="AJ61" s="16"/>
      <c r="AK61" s="16">
        <v>1412</v>
      </c>
      <c r="AL61" s="16"/>
      <c r="AM61" s="16"/>
      <c r="AN61" s="16">
        <v>1412</v>
      </c>
      <c r="AO61" s="16"/>
      <c r="AP61" s="16"/>
      <c r="AQ61" s="16">
        <v>1412</v>
      </c>
      <c r="AR61" s="16"/>
      <c r="AS61" s="16"/>
      <c r="AT61" s="16">
        <v>1412</v>
      </c>
      <c r="AU61" s="16"/>
      <c r="AV61" s="16"/>
      <c r="AW61" s="16">
        <v>1412</v>
      </c>
      <c r="AX61" s="16"/>
      <c r="AY61" s="16"/>
      <c r="AZ61" s="16">
        <v>1412</v>
      </c>
      <c r="BA61" s="16"/>
      <c r="BB61" s="16"/>
      <c r="BC61" s="16">
        <v>1412</v>
      </c>
      <c r="BD61" s="16"/>
      <c r="BE61" s="16"/>
      <c r="BF61" s="16">
        <v>2824</v>
      </c>
      <c r="BG61" s="16"/>
      <c r="BH61" s="16"/>
      <c r="BI61" s="17">
        <f t="shared" si="0"/>
        <v>14120</v>
      </c>
      <c r="BJ61" s="16">
        <f t="shared" ref="BJ61" si="6">+Z61+AC61+AF61+AI61+AL61+AO61+AR61+AR61+AR61+AU61+AX61+BA61+BD61+BG61</f>
        <v>0</v>
      </c>
      <c r="BK61" s="16">
        <f t="shared" ref="BK61" si="7">+BI61-BJ61</f>
        <v>14120</v>
      </c>
      <c r="BL61" s="16">
        <v>14120</v>
      </c>
      <c r="BM61" s="16"/>
      <c r="BN61" s="16"/>
      <c r="BO61" s="16">
        <f t="shared" si="3"/>
        <v>14120</v>
      </c>
      <c r="BP61" s="16"/>
      <c r="BQ61" s="16"/>
      <c r="BR61" s="16"/>
      <c r="BS61" s="16"/>
      <c r="BT61" s="17">
        <f t="shared" si="5"/>
        <v>0</v>
      </c>
      <c r="BU61" s="26"/>
    </row>
    <row r="62" spans="1:73" s="78" customFormat="1" ht="38.25" x14ac:dyDescent="0.25">
      <c r="A62" s="4" t="s">
        <v>153</v>
      </c>
      <c r="B62" s="4" t="s">
        <v>112</v>
      </c>
      <c r="C62" s="4" t="s">
        <v>111</v>
      </c>
      <c r="D62" s="4" t="s">
        <v>150</v>
      </c>
      <c r="E62" s="4" t="s">
        <v>197</v>
      </c>
      <c r="F62" s="4" t="s">
        <v>151</v>
      </c>
      <c r="G62" s="4" t="s">
        <v>487</v>
      </c>
      <c r="H62" s="4">
        <v>2022</v>
      </c>
      <c r="I62" s="4" t="s">
        <v>104</v>
      </c>
      <c r="J62" s="19" t="s">
        <v>104</v>
      </c>
      <c r="K62" s="4" t="s">
        <v>104</v>
      </c>
      <c r="L62" s="4"/>
      <c r="M62" s="4"/>
      <c r="N62" s="4"/>
      <c r="O62" s="4"/>
      <c r="P62" s="10">
        <v>202</v>
      </c>
      <c r="Q62" s="10">
        <v>55</v>
      </c>
      <c r="R62" s="11">
        <v>4</v>
      </c>
      <c r="S62" s="12">
        <v>1701</v>
      </c>
      <c r="T62" s="12">
        <v>8888</v>
      </c>
      <c r="U62" s="12">
        <v>8888</v>
      </c>
      <c r="V62" s="4" t="str">
        <f>VLOOKUP(W62,'Ítems Presupuestarios'!$A$4:$C$42,3,FALSE)</f>
        <v>73-Bienes y Servicios para Inversión</v>
      </c>
      <c r="W62" s="4">
        <v>730606</v>
      </c>
      <c r="X62" s="4" t="str">
        <f>VLOOKUP(W62,'Ítems Presupuestarios'!$A$4:$C$42,2,FALSE)</f>
        <v>Honorarios por Contratos Civiles de Servicios</v>
      </c>
      <c r="Y62" s="16"/>
      <c r="Z62" s="16"/>
      <c r="AA62" s="16"/>
      <c r="AB62" s="16"/>
      <c r="AC62" s="16"/>
      <c r="AD62" s="16"/>
      <c r="AE62" s="16"/>
      <c r="AF62" s="16"/>
      <c r="AG62" s="16"/>
      <c r="AH62" s="16">
        <v>817</v>
      </c>
      <c r="AI62" s="16"/>
      <c r="AJ62" s="16"/>
      <c r="AK62" s="16">
        <v>817</v>
      </c>
      <c r="AL62" s="16"/>
      <c r="AM62" s="16"/>
      <c r="AN62" s="16">
        <v>817</v>
      </c>
      <c r="AO62" s="16"/>
      <c r="AP62" s="16"/>
      <c r="AQ62" s="16">
        <v>817</v>
      </c>
      <c r="AR62" s="16"/>
      <c r="AS62" s="16"/>
      <c r="AT62" s="16">
        <v>817</v>
      </c>
      <c r="AU62" s="16"/>
      <c r="AV62" s="16"/>
      <c r="AW62" s="16">
        <v>817</v>
      </c>
      <c r="AX62" s="16"/>
      <c r="AY62" s="16"/>
      <c r="AZ62" s="16">
        <v>817</v>
      </c>
      <c r="BA62" s="16"/>
      <c r="BB62" s="16"/>
      <c r="BC62" s="16">
        <v>817</v>
      </c>
      <c r="BD62" s="16"/>
      <c r="BE62" s="16"/>
      <c r="BF62" s="16">
        <v>1666</v>
      </c>
      <c r="BG62" s="16"/>
      <c r="BH62" s="16"/>
      <c r="BI62" s="17">
        <f t="shared" si="0"/>
        <v>8202</v>
      </c>
      <c r="BJ62" s="16">
        <f t="shared" ref="BJ62" si="8">+Z62+AC62+AF62+AI62+AL62+AO62+AR62+AR62+AR62+AU62+AX62+BA62+BD62+BG62</f>
        <v>0</v>
      </c>
      <c r="BK62" s="16">
        <f t="shared" ref="BK62" si="9">+BI62-BJ62</f>
        <v>8202</v>
      </c>
      <c r="BL62" s="16">
        <v>8170</v>
      </c>
      <c r="BM62" s="16"/>
      <c r="BN62" s="16"/>
      <c r="BO62" s="16">
        <f t="shared" si="3"/>
        <v>8170</v>
      </c>
      <c r="BP62" s="16"/>
      <c r="BQ62" s="16"/>
      <c r="BR62" s="16"/>
      <c r="BS62" s="16"/>
      <c r="BT62" s="17">
        <f t="shared" si="5"/>
        <v>32</v>
      </c>
      <c r="BU62" s="26"/>
    </row>
    <row r="63" spans="1:73" ht="38.25" x14ac:dyDescent="0.25">
      <c r="A63" s="4" t="s">
        <v>153</v>
      </c>
      <c r="B63" s="4" t="s">
        <v>112</v>
      </c>
      <c r="C63" s="4" t="s">
        <v>111</v>
      </c>
      <c r="D63" s="4" t="s">
        <v>150</v>
      </c>
      <c r="E63" s="4" t="s">
        <v>197</v>
      </c>
      <c r="F63" s="4" t="s">
        <v>151</v>
      </c>
      <c r="G63" s="4" t="s">
        <v>155</v>
      </c>
      <c r="H63" s="4">
        <v>2022</v>
      </c>
      <c r="I63" s="4" t="s">
        <v>104</v>
      </c>
      <c r="J63" s="19" t="s">
        <v>104</v>
      </c>
      <c r="K63" s="4" t="s">
        <v>104</v>
      </c>
      <c r="L63" s="4"/>
      <c r="M63" s="4"/>
      <c r="N63" s="4"/>
      <c r="O63" s="4"/>
      <c r="P63" s="10">
        <v>202</v>
      </c>
      <c r="Q63" s="10">
        <v>55</v>
      </c>
      <c r="R63" s="11">
        <v>4</v>
      </c>
      <c r="S63" s="12">
        <v>1701</v>
      </c>
      <c r="T63" s="12">
        <v>8888</v>
      </c>
      <c r="U63" s="12">
        <v>8888</v>
      </c>
      <c r="V63" s="4" t="str">
        <f>VLOOKUP(W63,'Ítems Presupuestarios'!$A$4:$C$42,3,FALSE)</f>
        <v>73-Bienes y Servicios para Inversión</v>
      </c>
      <c r="W63" s="4">
        <v>730827</v>
      </c>
      <c r="X63" s="4" t="str">
        <f>VLOOKUP(W63,'Ítems Presupuestarios'!$A$4:$C$42,2,FALSE)</f>
        <v>Uniformes Deportivos</v>
      </c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>
        <v>5760</v>
      </c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7">
        <f t="shared" si="0"/>
        <v>5760</v>
      </c>
      <c r="BJ63" s="16">
        <f t="shared" si="1"/>
        <v>0</v>
      </c>
      <c r="BK63" s="16">
        <f t="shared" si="2"/>
        <v>5760</v>
      </c>
      <c r="BL63" s="16"/>
      <c r="BM63" s="16"/>
      <c r="BN63" s="16"/>
      <c r="BO63" s="16">
        <f t="shared" si="3"/>
        <v>0</v>
      </c>
      <c r="BP63" s="16"/>
      <c r="BQ63" s="16"/>
      <c r="BR63" s="16"/>
      <c r="BS63" s="16">
        <f t="shared" si="4"/>
        <v>0</v>
      </c>
      <c r="BT63" s="17">
        <f t="shared" si="5"/>
        <v>5760</v>
      </c>
      <c r="BU63" s="26"/>
    </row>
    <row r="64" spans="1:73" ht="89.25" x14ac:dyDescent="0.25">
      <c r="A64" s="4" t="s">
        <v>153</v>
      </c>
      <c r="B64" s="4" t="s">
        <v>112</v>
      </c>
      <c r="C64" s="4" t="s">
        <v>111</v>
      </c>
      <c r="D64" s="4" t="s">
        <v>150</v>
      </c>
      <c r="E64" s="4" t="s">
        <v>197</v>
      </c>
      <c r="F64" s="4" t="s">
        <v>151</v>
      </c>
      <c r="G64" s="4" t="s">
        <v>156</v>
      </c>
      <c r="H64" s="4">
        <v>2022</v>
      </c>
      <c r="I64" s="4" t="s">
        <v>104</v>
      </c>
      <c r="J64" s="19" t="s">
        <v>104</v>
      </c>
      <c r="K64" s="4" t="s">
        <v>104</v>
      </c>
      <c r="L64" s="4"/>
      <c r="M64" s="4"/>
      <c r="N64" s="4"/>
      <c r="O64" s="4"/>
      <c r="P64" s="10">
        <v>202</v>
      </c>
      <c r="Q64" s="10">
        <v>55</v>
      </c>
      <c r="R64" s="11">
        <v>4</v>
      </c>
      <c r="S64" s="12">
        <v>1701</v>
      </c>
      <c r="T64" s="12">
        <v>8888</v>
      </c>
      <c r="U64" s="12">
        <v>8888</v>
      </c>
      <c r="V64" s="4" t="str">
        <f>VLOOKUP(W64,'Ítems Presupuestarios'!$A$4:$C$42,3,FALSE)</f>
        <v>73-Bienes y Servicios para Inversión</v>
      </c>
      <c r="W64" s="4">
        <v>730204</v>
      </c>
      <c r="X64" s="4" t="str">
        <f>VLOOKUP(W64,'Ítems Presupuestarios'!$A$4:$C$42,2,FALSE)</f>
        <v>Edición,Impresión,Reproducción,Publicaciones,Suscripciones,Fotocopiado,Traducción,Empastado,Enmarcación,Serigrafía,Fotografía,Carnetización,FilmacióneImágenesSatelitalesyotros elementos oficiales</v>
      </c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>
        <f>3582-3582</f>
        <v>0</v>
      </c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7">
        <f t="shared" si="0"/>
        <v>0</v>
      </c>
      <c r="BJ64" s="16">
        <f t="shared" si="1"/>
        <v>0</v>
      </c>
      <c r="BK64" s="16">
        <f t="shared" si="2"/>
        <v>0</v>
      </c>
      <c r="BL64" s="16"/>
      <c r="BM64" s="16"/>
      <c r="BN64" s="16"/>
      <c r="BO64" s="16">
        <f t="shared" si="3"/>
        <v>0</v>
      </c>
      <c r="BP64" s="16"/>
      <c r="BQ64" s="16"/>
      <c r="BR64" s="16"/>
      <c r="BS64" s="16">
        <f t="shared" si="4"/>
        <v>0</v>
      </c>
      <c r="BT64" s="17">
        <f t="shared" si="5"/>
        <v>0</v>
      </c>
      <c r="BU64" s="26"/>
    </row>
    <row r="65" spans="1:73" ht="38.25" x14ac:dyDescent="0.25">
      <c r="A65" s="4" t="s">
        <v>153</v>
      </c>
      <c r="B65" s="4" t="s">
        <v>112</v>
      </c>
      <c r="C65" s="4" t="s">
        <v>111</v>
      </c>
      <c r="D65" s="4" t="s">
        <v>150</v>
      </c>
      <c r="E65" s="4" t="s">
        <v>197</v>
      </c>
      <c r="F65" s="4" t="s">
        <v>152</v>
      </c>
      <c r="G65" s="4" t="s">
        <v>159</v>
      </c>
      <c r="H65" s="4">
        <v>2022</v>
      </c>
      <c r="I65" s="4" t="s">
        <v>157</v>
      </c>
      <c r="J65" s="19">
        <v>1792387612001</v>
      </c>
      <c r="K65" s="4" t="s">
        <v>102</v>
      </c>
      <c r="L65" s="4" t="s">
        <v>158</v>
      </c>
      <c r="M65" s="4">
        <v>2450</v>
      </c>
      <c r="N65" s="4">
        <v>1225</v>
      </c>
      <c r="O65" s="4">
        <v>1225</v>
      </c>
      <c r="P65" s="10">
        <v>202</v>
      </c>
      <c r="Q65" s="10">
        <v>55</v>
      </c>
      <c r="R65" s="11">
        <v>4</v>
      </c>
      <c r="S65" s="12">
        <v>1702</v>
      </c>
      <c r="T65" s="12">
        <v>8888</v>
      </c>
      <c r="U65" s="12">
        <v>8888</v>
      </c>
      <c r="V65" s="4" t="str">
        <f>VLOOKUP(W65,'Ítems Presupuestarios'!$A$4:$C$42,3,FALSE)</f>
        <v>78-Transferencias o Donaciones para Inversión</v>
      </c>
      <c r="W65" s="4">
        <v>780204</v>
      </c>
      <c r="X65" s="4" t="str">
        <f>VLOOKUP(W65,'Ítems Presupuestarios'!$A$4:$C$42,2,FALSE)</f>
        <v>Transferencias y Donaciones al Sector Privado no Financiero</v>
      </c>
      <c r="Y65" s="16"/>
      <c r="Z65" s="16"/>
      <c r="AA65" s="16"/>
      <c r="AB65" s="16"/>
      <c r="AC65" s="16"/>
      <c r="AD65" s="16"/>
      <c r="AE65" s="16"/>
      <c r="AF65" s="16"/>
      <c r="AG65" s="16"/>
      <c r="AH65" s="16">
        <v>285207</v>
      </c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7">
        <f t="shared" si="0"/>
        <v>285207</v>
      </c>
      <c r="BJ65" s="16">
        <f t="shared" si="1"/>
        <v>0</v>
      </c>
      <c r="BK65" s="16">
        <f t="shared" si="2"/>
        <v>285207</v>
      </c>
      <c r="BL65" s="16"/>
      <c r="BM65" s="16"/>
      <c r="BN65" s="16"/>
      <c r="BO65" s="16">
        <f t="shared" si="3"/>
        <v>0</v>
      </c>
      <c r="BP65" s="16"/>
      <c r="BQ65" s="16"/>
      <c r="BR65" s="16"/>
      <c r="BS65" s="16">
        <f t="shared" si="4"/>
        <v>0</v>
      </c>
      <c r="BT65" s="17">
        <f t="shared" si="5"/>
        <v>285207</v>
      </c>
      <c r="BU65" s="26"/>
    </row>
    <row r="66" spans="1:73" ht="38.25" x14ac:dyDescent="0.25">
      <c r="A66" s="20" t="s">
        <v>153</v>
      </c>
      <c r="B66" s="20" t="s">
        <v>112</v>
      </c>
      <c r="C66" s="20" t="s">
        <v>111</v>
      </c>
      <c r="D66" s="20" t="s">
        <v>150</v>
      </c>
      <c r="E66" s="4" t="s">
        <v>197</v>
      </c>
      <c r="F66" s="20" t="s">
        <v>152</v>
      </c>
      <c r="G66" s="20" t="s">
        <v>160</v>
      </c>
      <c r="H66" s="20">
        <v>2022</v>
      </c>
      <c r="I66" s="20" t="s">
        <v>96</v>
      </c>
      <c r="J66" s="21">
        <v>9999999999993</v>
      </c>
      <c r="K66" s="20" t="s">
        <v>104</v>
      </c>
      <c r="L66" s="4"/>
      <c r="M66" s="4"/>
      <c r="N66" s="4"/>
      <c r="O66" s="4"/>
      <c r="P66" s="22">
        <v>202</v>
      </c>
      <c r="Q66" s="22">
        <v>55</v>
      </c>
      <c r="R66" s="23">
        <v>4</v>
      </c>
      <c r="S66" s="24">
        <v>1702</v>
      </c>
      <c r="T66" s="12">
        <v>8888</v>
      </c>
      <c r="U66" s="12">
        <v>8888</v>
      </c>
      <c r="V66" s="20" t="str">
        <f>VLOOKUP(W66,'Ítems Presupuestarios'!$A$4:$C$42,3,FALSE)</f>
        <v>78-Transferencias o Donaciones para Inversión</v>
      </c>
      <c r="W66" s="20">
        <v>780204</v>
      </c>
      <c r="X66" s="20" t="str">
        <f>VLOOKUP(W66,'Ítems Presupuestarios'!$A$4:$C$42,2,FALSE)</f>
        <v>Transferencias y Donaciones al Sector Privado no Financiero</v>
      </c>
      <c r="Y66" s="25"/>
      <c r="Z66" s="25"/>
      <c r="AA66" s="25"/>
      <c r="AB66" s="25"/>
      <c r="AC66" s="25"/>
      <c r="AD66" s="25"/>
      <c r="AE66" s="25"/>
      <c r="AF66" s="25"/>
      <c r="AG66" s="25"/>
      <c r="AH66" s="25">
        <v>1433.2</v>
      </c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  <c r="BF66" s="25"/>
      <c r="BG66" s="25"/>
      <c r="BH66" s="25"/>
      <c r="BI66" s="17">
        <f t="shared" si="0"/>
        <v>1433.2</v>
      </c>
      <c r="BJ66" s="16">
        <f t="shared" si="1"/>
        <v>0</v>
      </c>
      <c r="BK66" s="16">
        <f t="shared" si="2"/>
        <v>1433.2</v>
      </c>
      <c r="BL66" s="16"/>
      <c r="BM66" s="16"/>
      <c r="BN66" s="16"/>
      <c r="BO66" s="16">
        <f t="shared" si="3"/>
        <v>0</v>
      </c>
      <c r="BP66" s="16"/>
      <c r="BQ66" s="16"/>
      <c r="BR66" s="16"/>
      <c r="BS66" s="16">
        <f t="shared" si="4"/>
        <v>0</v>
      </c>
      <c r="BT66" s="17">
        <f t="shared" si="5"/>
        <v>1433.2</v>
      </c>
      <c r="BU66" s="26"/>
    </row>
    <row r="67" spans="1:73" ht="38.25" x14ac:dyDescent="0.25">
      <c r="A67" s="59" t="s">
        <v>178</v>
      </c>
      <c r="B67" s="59" t="s">
        <v>194</v>
      </c>
      <c r="C67" s="59" t="s">
        <v>178</v>
      </c>
      <c r="D67" s="26"/>
      <c r="E67" s="26"/>
      <c r="F67" s="26"/>
      <c r="G67" s="26"/>
      <c r="H67" s="26"/>
      <c r="I67" s="26"/>
      <c r="J67" s="27"/>
      <c r="K67" s="26"/>
      <c r="L67" s="4"/>
      <c r="M67" s="4"/>
      <c r="N67" s="4"/>
      <c r="O67" s="4"/>
      <c r="P67" s="10">
        <v>202</v>
      </c>
      <c r="Q67" s="10">
        <v>55</v>
      </c>
      <c r="R67" s="11">
        <v>2</v>
      </c>
      <c r="S67" s="12">
        <v>1701</v>
      </c>
      <c r="T67" s="12">
        <v>8888</v>
      </c>
      <c r="U67" s="12">
        <v>8888</v>
      </c>
      <c r="V67" s="4" t="str">
        <f>VLOOKUP(W67,'Ítems Presupuestarios'!$A$4:$C$42,3,FALSE)</f>
        <v>73-Bienes y Servicios para Inversión</v>
      </c>
      <c r="W67" s="4">
        <v>730604</v>
      </c>
      <c r="X67" s="4" t="str">
        <f>VLOOKUP(W67,'Ítems Presupuestarios'!$A$4:$C$42,2,FALSE)</f>
        <v>Fiscalización e Inspecciones Técnicas</v>
      </c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33"/>
      <c r="BH67" s="33"/>
      <c r="BI67" s="17">
        <f t="shared" si="0"/>
        <v>0</v>
      </c>
      <c r="BJ67" s="16">
        <f t="shared" si="1"/>
        <v>0</v>
      </c>
      <c r="BK67" s="16">
        <f t="shared" si="2"/>
        <v>0</v>
      </c>
      <c r="BL67" s="16"/>
      <c r="BM67" s="16"/>
      <c r="BN67" s="16"/>
      <c r="BO67" s="16">
        <f t="shared" si="3"/>
        <v>0</v>
      </c>
      <c r="BP67" s="16"/>
      <c r="BQ67" s="16"/>
      <c r="BR67" s="16"/>
      <c r="BS67" s="16">
        <f t="shared" si="4"/>
        <v>0</v>
      </c>
      <c r="BT67" s="17">
        <f t="shared" si="5"/>
        <v>0</v>
      </c>
      <c r="BU67" s="26"/>
    </row>
    <row r="68" spans="1:73" ht="38.25" x14ac:dyDescent="0.25">
      <c r="A68" s="59" t="s">
        <v>178</v>
      </c>
      <c r="B68" s="59" t="s">
        <v>194</v>
      </c>
      <c r="C68" s="59" t="s">
        <v>178</v>
      </c>
      <c r="D68" s="26"/>
      <c r="E68" s="26"/>
      <c r="F68" s="26"/>
      <c r="G68" s="26"/>
      <c r="H68" s="26"/>
      <c r="I68" s="26"/>
      <c r="J68" s="27"/>
      <c r="K68" s="26"/>
      <c r="L68" s="4"/>
      <c r="M68" s="4"/>
      <c r="N68" s="4"/>
      <c r="O68" s="4"/>
      <c r="P68" s="10">
        <v>202</v>
      </c>
      <c r="Q68" s="10">
        <v>55</v>
      </c>
      <c r="R68" s="11">
        <v>2</v>
      </c>
      <c r="S68" s="12">
        <v>1701</v>
      </c>
      <c r="T68" s="12">
        <v>8888</v>
      </c>
      <c r="U68" s="12">
        <v>8888</v>
      </c>
      <c r="V68" s="4" t="str">
        <f>VLOOKUP(W68,'Ítems Presupuestarios'!$A$4:$C$42,3,FALSE)</f>
        <v>75-Obras Públicas</v>
      </c>
      <c r="W68" s="4">
        <v>750107</v>
      </c>
      <c r="X68" s="4" t="str">
        <f>VLOOKUP(W68,'Ítems Presupuestarios'!$A$4:$C$42,2,FALSE)</f>
        <v>Construcciones y Edificaciones</v>
      </c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33"/>
      <c r="BH68" s="33"/>
      <c r="BI68" s="17">
        <f t="shared" si="0"/>
        <v>0</v>
      </c>
      <c r="BJ68" s="16">
        <f t="shared" si="1"/>
        <v>0</v>
      </c>
      <c r="BK68" s="16">
        <f t="shared" si="2"/>
        <v>0</v>
      </c>
      <c r="BL68" s="16"/>
      <c r="BM68" s="16"/>
      <c r="BN68" s="16"/>
      <c r="BO68" s="16">
        <f t="shared" si="3"/>
        <v>0</v>
      </c>
      <c r="BP68" s="16"/>
      <c r="BQ68" s="16"/>
      <c r="BR68" s="16"/>
      <c r="BS68" s="16">
        <f t="shared" si="4"/>
        <v>0</v>
      </c>
      <c r="BT68" s="17">
        <f t="shared" si="5"/>
        <v>0</v>
      </c>
      <c r="BU68" s="26"/>
    </row>
    <row r="69" spans="1:73" ht="38.25" x14ac:dyDescent="0.25">
      <c r="A69" s="59" t="s">
        <v>178</v>
      </c>
      <c r="B69" s="59" t="s">
        <v>194</v>
      </c>
      <c r="C69" s="59" t="s">
        <v>178</v>
      </c>
      <c r="D69" s="26"/>
      <c r="E69" s="26"/>
      <c r="F69" s="26"/>
      <c r="G69" s="26"/>
      <c r="H69" s="26"/>
      <c r="I69" s="26"/>
      <c r="J69" s="27"/>
      <c r="K69" s="26"/>
      <c r="L69" s="4"/>
      <c r="M69" s="4"/>
      <c r="N69" s="4"/>
      <c r="O69" s="4"/>
      <c r="P69" s="10">
        <v>202</v>
      </c>
      <c r="Q69" s="10">
        <v>55</v>
      </c>
      <c r="R69" s="11">
        <v>2</v>
      </c>
      <c r="S69" s="12">
        <v>1701</v>
      </c>
      <c r="T69" s="12">
        <v>8888</v>
      </c>
      <c r="U69" s="12">
        <v>8888</v>
      </c>
      <c r="V69" s="4" t="str">
        <f>VLOOKUP(W69,'Ítems Presupuestarios'!$A$4:$C$42,3,FALSE)</f>
        <v>78-Transferencias o Donaciones para Inversión</v>
      </c>
      <c r="W69" s="4">
        <v>780204</v>
      </c>
      <c r="X69" s="4" t="str">
        <f>VLOOKUP(W69,'Ítems Presupuestarios'!$A$4:$C$42,2,FALSE)</f>
        <v>Transferencias y Donaciones al Sector Privado no Financiero</v>
      </c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17">
        <f t="shared" si="0"/>
        <v>0</v>
      </c>
      <c r="BJ69" s="16">
        <f t="shared" si="1"/>
        <v>0</v>
      </c>
      <c r="BK69" s="16">
        <f t="shared" si="2"/>
        <v>0</v>
      </c>
      <c r="BL69" s="16"/>
      <c r="BM69" s="16"/>
      <c r="BN69" s="16"/>
      <c r="BO69" s="16">
        <f t="shared" si="3"/>
        <v>0</v>
      </c>
      <c r="BP69" s="16"/>
      <c r="BQ69" s="16"/>
      <c r="BR69" s="16"/>
      <c r="BS69" s="16">
        <f t="shared" si="4"/>
        <v>0</v>
      </c>
      <c r="BT69" s="17">
        <f t="shared" si="5"/>
        <v>0</v>
      </c>
      <c r="BU69" s="26"/>
    </row>
    <row r="70" spans="1:73" s="81" customFormat="1" ht="51" x14ac:dyDescent="0.25">
      <c r="A70" s="82" t="s">
        <v>488</v>
      </c>
      <c r="B70" s="82" t="s">
        <v>91</v>
      </c>
      <c r="C70" s="82" t="s">
        <v>90</v>
      </c>
      <c r="D70" s="82" t="s">
        <v>170</v>
      </c>
      <c r="E70" s="4" t="s">
        <v>489</v>
      </c>
      <c r="F70" s="4" t="s">
        <v>173</v>
      </c>
      <c r="G70" s="82" t="s">
        <v>103</v>
      </c>
      <c r="H70" s="82">
        <v>2022</v>
      </c>
      <c r="I70" s="82" t="s">
        <v>104</v>
      </c>
      <c r="J70" s="21" t="s">
        <v>104</v>
      </c>
      <c r="K70" s="82" t="s">
        <v>104</v>
      </c>
      <c r="L70" s="4" t="s">
        <v>490</v>
      </c>
      <c r="M70" s="4">
        <v>22</v>
      </c>
      <c r="N70" s="4">
        <v>22</v>
      </c>
      <c r="O70" s="4">
        <v>22</v>
      </c>
      <c r="P70" s="10">
        <v>202</v>
      </c>
      <c r="Q70" s="10">
        <v>56</v>
      </c>
      <c r="R70" s="11">
        <v>7</v>
      </c>
      <c r="S70" s="12">
        <v>1701</v>
      </c>
      <c r="T70" s="12">
        <v>8888</v>
      </c>
      <c r="U70" s="12">
        <v>8888</v>
      </c>
      <c r="V70" s="4" t="str">
        <f>VLOOKUP(W70,'Ítems Presupuestarios'!$A$4:$C$42,3,FALSE)</f>
        <v>73-Bienes y Servicios para Inversión</v>
      </c>
      <c r="W70" s="4">
        <v>730606</v>
      </c>
      <c r="X70" s="4" t="str">
        <f>VLOOKUP(W70,'Ítems Presupuestarios'!$A$4:$C$42,2,FALSE)</f>
        <v>Honorarios por Contratos Civiles de Servicios</v>
      </c>
      <c r="Y70" s="25"/>
      <c r="Z70" s="25"/>
      <c r="AA70" s="25"/>
      <c r="AB70" s="25"/>
      <c r="AC70" s="25"/>
      <c r="AD70" s="25"/>
      <c r="AE70" s="25">
        <v>160344</v>
      </c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  <c r="BF70" s="25"/>
      <c r="BG70" s="25"/>
      <c r="BH70" s="25"/>
      <c r="BI70" s="17">
        <f t="shared" ref="BI70" si="10">+Y70+AB70+AE70+AH70+AK70+AN70+AQ70+AT70+AW70+AZ70+BC70+BF70</f>
        <v>160344</v>
      </c>
      <c r="BJ70" s="16">
        <f t="shared" ref="BJ70" si="11">+Z70+AC70+AF70+AI70+AL70+AO70+AR70+AR70+AR70+AU70+AX70+BA70+BD70+BG70</f>
        <v>0</v>
      </c>
      <c r="BK70" s="16">
        <f t="shared" ref="BK70" si="12">+BI70-BJ70</f>
        <v>160344</v>
      </c>
      <c r="BL70" s="16"/>
      <c r="BM70" s="16"/>
      <c r="BN70" s="16"/>
      <c r="BO70" s="16"/>
      <c r="BP70" s="16"/>
      <c r="BQ70" s="16"/>
      <c r="BR70" s="16"/>
      <c r="BS70" s="16"/>
      <c r="BT70" s="17">
        <f t="shared" si="5"/>
        <v>160344</v>
      </c>
      <c r="BU70" s="26"/>
    </row>
    <row r="71" spans="1:73" s="57" customFormat="1" ht="51" x14ac:dyDescent="0.25">
      <c r="A71" s="20" t="s">
        <v>89</v>
      </c>
      <c r="B71" s="20" t="s">
        <v>91</v>
      </c>
      <c r="C71" s="20" t="s">
        <v>90</v>
      </c>
      <c r="D71" s="20" t="s">
        <v>203</v>
      </c>
      <c r="E71" s="4" t="s">
        <v>204</v>
      </c>
      <c r="F71" s="20"/>
      <c r="G71" s="20" t="s">
        <v>205</v>
      </c>
      <c r="H71" s="20">
        <v>2022</v>
      </c>
      <c r="I71" s="20" t="s">
        <v>447</v>
      </c>
      <c r="J71" s="21" t="s">
        <v>447</v>
      </c>
      <c r="K71" s="20"/>
      <c r="L71" s="4"/>
      <c r="M71" s="4"/>
      <c r="N71" s="4"/>
      <c r="O71" s="4"/>
      <c r="P71" s="10">
        <v>202</v>
      </c>
      <c r="Q71" s="10">
        <v>56</v>
      </c>
      <c r="R71" s="11">
        <v>7</v>
      </c>
      <c r="S71" s="12" t="s">
        <v>480</v>
      </c>
      <c r="T71" s="12">
        <v>8888</v>
      </c>
      <c r="U71" s="12">
        <v>8888</v>
      </c>
      <c r="V71" s="4" t="str">
        <f>VLOOKUP(W71,'Ítems Presupuestarios'!$A$4:$C$42,3,FALSE)</f>
        <v>78-Transferencias o Donaciones para Inversión</v>
      </c>
      <c r="W71" s="4">
        <v>780204</v>
      </c>
      <c r="X71" s="4" t="str">
        <f>VLOOKUP(W71,'Ítems Presupuestarios'!$A$4:$C$42,2,FALSE)</f>
        <v>Transferencias y Donaciones al Sector Privado no Financiero</v>
      </c>
      <c r="Y71" s="25"/>
      <c r="Z71" s="25"/>
      <c r="AA71" s="25"/>
      <c r="AB71" s="25"/>
      <c r="AC71" s="25"/>
      <c r="AD71" s="25"/>
      <c r="AE71" s="25">
        <v>600000</v>
      </c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  <c r="BF71" s="25"/>
      <c r="BG71" s="25"/>
      <c r="BH71" s="25"/>
      <c r="BI71" s="17">
        <f t="shared" si="0"/>
        <v>600000</v>
      </c>
      <c r="BJ71" s="16">
        <f t="shared" si="1"/>
        <v>0</v>
      </c>
      <c r="BK71" s="16">
        <f t="shared" si="2"/>
        <v>600000</v>
      </c>
      <c r="BL71" s="16"/>
      <c r="BM71" s="16"/>
      <c r="BN71" s="16"/>
      <c r="BO71" s="16"/>
      <c r="BP71" s="16"/>
      <c r="BQ71" s="16"/>
      <c r="BR71" s="16"/>
      <c r="BS71" s="16"/>
      <c r="BT71" s="17">
        <f t="shared" si="5"/>
        <v>600000</v>
      </c>
      <c r="BU71" s="26"/>
    </row>
    <row r="72" spans="1:73" s="57" customFormat="1" ht="51" x14ac:dyDescent="0.25">
      <c r="A72" s="20" t="s">
        <v>89</v>
      </c>
      <c r="B72" s="20" t="s">
        <v>91</v>
      </c>
      <c r="C72" s="20" t="s">
        <v>90</v>
      </c>
      <c r="D72" s="20" t="s">
        <v>203</v>
      </c>
      <c r="E72" s="4" t="s">
        <v>204</v>
      </c>
      <c r="F72" s="20"/>
      <c r="G72" s="20" t="s">
        <v>206</v>
      </c>
      <c r="H72" s="20">
        <v>2022</v>
      </c>
      <c r="I72" s="20" t="s">
        <v>448</v>
      </c>
      <c r="J72" s="21" t="s">
        <v>448</v>
      </c>
      <c r="K72" s="20"/>
      <c r="L72" s="4"/>
      <c r="M72" s="4"/>
      <c r="N72" s="4"/>
      <c r="O72" s="4"/>
      <c r="P72" s="10">
        <v>202</v>
      </c>
      <c r="Q72" s="10">
        <v>56</v>
      </c>
      <c r="R72" s="11">
        <v>7</v>
      </c>
      <c r="S72" s="12" t="s">
        <v>480</v>
      </c>
      <c r="T72" s="12">
        <v>8888</v>
      </c>
      <c r="U72" s="12">
        <v>8888</v>
      </c>
      <c r="V72" s="4" t="str">
        <f>VLOOKUP(W72,'Ítems Presupuestarios'!$A$4:$C$42,3,FALSE)</f>
        <v>78-Transferencias o Donaciones para Inversión</v>
      </c>
      <c r="W72" s="4">
        <v>780204</v>
      </c>
      <c r="X72" s="4" t="str">
        <f>VLOOKUP(W72,'Ítems Presupuestarios'!$A$4:$C$42,2,FALSE)</f>
        <v>Transferencias y Donaciones al Sector Privado no Financiero</v>
      </c>
      <c r="Y72" s="25"/>
      <c r="Z72" s="25"/>
      <c r="AA72" s="25"/>
      <c r="AB72" s="25"/>
      <c r="AC72" s="25"/>
      <c r="AD72" s="25"/>
      <c r="AE72" s="25">
        <v>3015.08</v>
      </c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  <c r="BF72" s="25"/>
      <c r="BG72" s="25"/>
      <c r="BH72" s="25"/>
      <c r="BI72" s="17">
        <f t="shared" ref="BI72:BI135" si="13">+Y72+AB72+AE72+AH72+AK72+AN72+AQ72+AT72+AW72+AZ72+BC72+BF72</f>
        <v>3015.08</v>
      </c>
      <c r="BJ72" s="16">
        <f t="shared" si="1"/>
        <v>0</v>
      </c>
      <c r="BK72" s="16">
        <f t="shared" si="2"/>
        <v>3015.08</v>
      </c>
      <c r="BL72" s="16"/>
      <c r="BM72" s="16"/>
      <c r="BN72" s="16"/>
      <c r="BO72" s="16"/>
      <c r="BP72" s="16"/>
      <c r="BQ72" s="16"/>
      <c r="BR72" s="16"/>
      <c r="BS72" s="16"/>
      <c r="BT72" s="17">
        <f t="shared" si="5"/>
        <v>3015.08</v>
      </c>
      <c r="BU72" s="26"/>
    </row>
    <row r="73" spans="1:73" s="57" customFormat="1" ht="38.25" x14ac:dyDescent="0.25">
      <c r="A73" s="20" t="s">
        <v>89</v>
      </c>
      <c r="B73" s="20" t="s">
        <v>91</v>
      </c>
      <c r="C73" s="20" t="s">
        <v>90</v>
      </c>
      <c r="D73" s="20" t="s">
        <v>92</v>
      </c>
      <c r="E73" s="4" t="s">
        <v>207</v>
      </c>
      <c r="F73" s="20" t="s">
        <v>208</v>
      </c>
      <c r="G73" s="20" t="s">
        <v>209</v>
      </c>
      <c r="H73" s="20">
        <v>2022</v>
      </c>
      <c r="I73" s="20" t="s">
        <v>449</v>
      </c>
      <c r="J73" s="21" t="s">
        <v>449</v>
      </c>
      <c r="K73" s="20"/>
      <c r="L73" s="4"/>
      <c r="M73" s="4"/>
      <c r="N73" s="4"/>
      <c r="O73" s="4"/>
      <c r="P73" s="10">
        <v>202</v>
      </c>
      <c r="Q73" s="10">
        <v>56</v>
      </c>
      <c r="R73" s="11">
        <v>7</v>
      </c>
      <c r="S73" s="12" t="s">
        <v>480</v>
      </c>
      <c r="T73" s="12">
        <v>8888</v>
      </c>
      <c r="U73" s="12">
        <v>8888</v>
      </c>
      <c r="V73" s="4" t="str">
        <f>VLOOKUP(W73,'Ítems Presupuestarios'!$A$4:$C$42,3,FALSE)</f>
        <v>78-Transferencias o Donaciones para Inversión</v>
      </c>
      <c r="W73" s="4">
        <v>780204</v>
      </c>
      <c r="X73" s="4" t="str">
        <f>VLOOKUP(W73,'Ítems Presupuestarios'!$A$4:$C$42,2,FALSE)</f>
        <v>Transferencias y Donaciones al Sector Privado no Financiero</v>
      </c>
      <c r="Y73" s="25"/>
      <c r="Z73" s="25"/>
      <c r="AA73" s="25"/>
      <c r="AB73" s="25"/>
      <c r="AC73" s="25"/>
      <c r="AD73" s="25"/>
      <c r="AE73" s="25">
        <v>3029.62</v>
      </c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BI73" s="17">
        <f t="shared" si="13"/>
        <v>3029.62</v>
      </c>
      <c r="BJ73" s="16">
        <f t="shared" ref="BJ73:BJ136" si="14">+Z73+AC73+AF73+AI73+AL73+AO73+AR73+AR73+AR73+AU73+AX73+BA73+BD73+BG73</f>
        <v>0</v>
      </c>
      <c r="BK73" s="16">
        <f t="shared" ref="BK73:BK136" si="15">+BI73-BJ73</f>
        <v>3029.62</v>
      </c>
      <c r="BL73" s="16">
        <v>3029.62</v>
      </c>
      <c r="BM73" s="16"/>
      <c r="BN73" s="16"/>
      <c r="BO73" s="16"/>
      <c r="BP73" s="16"/>
      <c r="BQ73" s="16"/>
      <c r="BR73" s="16"/>
      <c r="BS73" s="16"/>
      <c r="BT73" s="17">
        <f t="shared" ref="BT73:BT136" si="16">+BI73-BL73-BP73</f>
        <v>0</v>
      </c>
      <c r="BU73" s="26"/>
    </row>
    <row r="74" spans="1:73" s="57" customFormat="1" ht="38.25" x14ac:dyDescent="0.25">
      <c r="A74" s="20" t="s">
        <v>89</v>
      </c>
      <c r="B74" s="20" t="s">
        <v>91</v>
      </c>
      <c r="C74" s="20" t="s">
        <v>90</v>
      </c>
      <c r="D74" s="20" t="s">
        <v>92</v>
      </c>
      <c r="E74" s="4" t="s">
        <v>207</v>
      </c>
      <c r="F74" s="20" t="s">
        <v>208</v>
      </c>
      <c r="G74" s="20" t="s">
        <v>210</v>
      </c>
      <c r="H74" s="20">
        <v>2022</v>
      </c>
      <c r="I74" s="20" t="s">
        <v>450</v>
      </c>
      <c r="J74" s="21" t="s">
        <v>450</v>
      </c>
      <c r="K74" s="20"/>
      <c r="L74" s="4"/>
      <c r="M74" s="4"/>
      <c r="N74" s="4"/>
      <c r="O74" s="4"/>
      <c r="P74" s="10">
        <v>202</v>
      </c>
      <c r="Q74" s="10">
        <v>56</v>
      </c>
      <c r="R74" s="11">
        <v>7</v>
      </c>
      <c r="S74" s="12" t="s">
        <v>480</v>
      </c>
      <c r="T74" s="12">
        <v>8888</v>
      </c>
      <c r="U74" s="12">
        <v>8888</v>
      </c>
      <c r="V74" s="4" t="str">
        <f>VLOOKUP(W74,'Ítems Presupuestarios'!$A$4:$C$42,3,FALSE)</f>
        <v>78-Transferencias o Donaciones para Inversión</v>
      </c>
      <c r="W74" s="4">
        <v>780204</v>
      </c>
      <c r="X74" s="4" t="str">
        <f>VLOOKUP(W74,'Ítems Presupuestarios'!$A$4:$C$42,2,FALSE)</f>
        <v>Transferencias y Donaciones al Sector Privado no Financiero</v>
      </c>
      <c r="Y74" s="25"/>
      <c r="Z74" s="25"/>
      <c r="AA74" s="25"/>
      <c r="AB74" s="25"/>
      <c r="AC74" s="25"/>
      <c r="AD74" s="25"/>
      <c r="AE74" s="25">
        <v>15.224220000000001</v>
      </c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17">
        <f t="shared" si="13"/>
        <v>15.224220000000001</v>
      </c>
      <c r="BJ74" s="16">
        <f t="shared" si="14"/>
        <v>0</v>
      </c>
      <c r="BK74" s="16">
        <f t="shared" si="15"/>
        <v>15.224220000000001</v>
      </c>
      <c r="BL74" s="16">
        <v>15.22</v>
      </c>
      <c r="BM74" s="16"/>
      <c r="BN74" s="16"/>
      <c r="BO74" s="16"/>
      <c r="BP74" s="16"/>
      <c r="BQ74" s="16"/>
      <c r="BR74" s="16"/>
      <c r="BS74" s="16"/>
      <c r="BT74" s="17">
        <f t="shared" si="16"/>
        <v>4.2200000000001125E-3</v>
      </c>
      <c r="BU74" s="26"/>
    </row>
    <row r="75" spans="1:73" s="57" customFormat="1" ht="38.25" x14ac:dyDescent="0.25">
      <c r="A75" s="20" t="s">
        <v>89</v>
      </c>
      <c r="B75" s="20" t="s">
        <v>91</v>
      </c>
      <c r="C75" s="20" t="s">
        <v>90</v>
      </c>
      <c r="D75" s="20" t="s">
        <v>92</v>
      </c>
      <c r="E75" s="4" t="s">
        <v>211</v>
      </c>
      <c r="F75" s="20" t="s">
        <v>212</v>
      </c>
      <c r="G75" s="20" t="s">
        <v>213</v>
      </c>
      <c r="H75" s="20">
        <v>2022</v>
      </c>
      <c r="I75" s="20" t="s">
        <v>449</v>
      </c>
      <c r="J75" s="21" t="s">
        <v>449</v>
      </c>
      <c r="K75" s="20"/>
      <c r="L75" s="4"/>
      <c r="M75" s="4"/>
      <c r="N75" s="4"/>
      <c r="O75" s="4"/>
      <c r="P75" s="10">
        <v>202</v>
      </c>
      <c r="Q75" s="10">
        <v>56</v>
      </c>
      <c r="R75" s="11">
        <v>7</v>
      </c>
      <c r="S75" s="12" t="s">
        <v>480</v>
      </c>
      <c r="T75" s="12">
        <v>8888</v>
      </c>
      <c r="U75" s="12">
        <v>8888</v>
      </c>
      <c r="V75" s="4" t="str">
        <f>VLOOKUP(W75,'Ítems Presupuestarios'!$A$4:$C$42,3,FALSE)</f>
        <v>78-Transferencias o Donaciones para Inversión</v>
      </c>
      <c r="W75" s="4">
        <v>780204</v>
      </c>
      <c r="X75" s="4" t="str">
        <f>VLOOKUP(W75,'Ítems Presupuestarios'!$A$4:$C$42,2,FALSE)</f>
        <v>Transferencias y Donaciones al Sector Privado no Financiero</v>
      </c>
      <c r="Y75" s="25"/>
      <c r="Z75" s="25"/>
      <c r="AA75" s="25"/>
      <c r="AB75" s="25"/>
      <c r="AC75" s="25"/>
      <c r="AD75" s="25"/>
      <c r="AE75" s="25">
        <v>4443.41</v>
      </c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17">
        <f t="shared" si="13"/>
        <v>4443.41</v>
      </c>
      <c r="BJ75" s="16">
        <f t="shared" si="14"/>
        <v>0</v>
      </c>
      <c r="BK75" s="16">
        <f t="shared" si="15"/>
        <v>4443.41</v>
      </c>
      <c r="BL75" s="16">
        <v>4443.41</v>
      </c>
      <c r="BM75" s="16"/>
      <c r="BN75" s="16"/>
      <c r="BO75" s="16"/>
      <c r="BP75" s="16"/>
      <c r="BQ75" s="16"/>
      <c r="BR75" s="16"/>
      <c r="BS75" s="16"/>
      <c r="BT75" s="17">
        <f t="shared" si="16"/>
        <v>0</v>
      </c>
      <c r="BU75" s="26"/>
    </row>
    <row r="76" spans="1:73" s="57" customFormat="1" ht="38.25" x14ac:dyDescent="0.25">
      <c r="A76" s="20" t="s">
        <v>89</v>
      </c>
      <c r="B76" s="20" t="s">
        <v>91</v>
      </c>
      <c r="C76" s="20" t="s">
        <v>90</v>
      </c>
      <c r="D76" s="20" t="s">
        <v>92</v>
      </c>
      <c r="E76" s="4" t="s">
        <v>211</v>
      </c>
      <c r="F76" s="20" t="s">
        <v>212</v>
      </c>
      <c r="G76" s="20" t="s">
        <v>214</v>
      </c>
      <c r="H76" s="20">
        <v>2022</v>
      </c>
      <c r="I76" s="20" t="s">
        <v>450</v>
      </c>
      <c r="J76" s="21" t="s">
        <v>450</v>
      </c>
      <c r="K76" s="20"/>
      <c r="L76" s="4"/>
      <c r="M76" s="4"/>
      <c r="N76" s="4"/>
      <c r="O76" s="4"/>
      <c r="P76" s="10">
        <v>202</v>
      </c>
      <c r="Q76" s="10">
        <v>56</v>
      </c>
      <c r="R76" s="11">
        <v>7</v>
      </c>
      <c r="S76" s="12" t="s">
        <v>480</v>
      </c>
      <c r="T76" s="12">
        <v>8888</v>
      </c>
      <c r="U76" s="12">
        <v>8888</v>
      </c>
      <c r="V76" s="4" t="str">
        <f>VLOOKUP(W76,'Ítems Presupuestarios'!$A$4:$C$42,3,FALSE)</f>
        <v>78-Transferencias o Donaciones para Inversión</v>
      </c>
      <c r="W76" s="4">
        <v>780204</v>
      </c>
      <c r="X76" s="4" t="str">
        <f>VLOOKUP(W76,'Ítems Presupuestarios'!$A$4:$C$42,2,FALSE)</f>
        <v>Transferencias y Donaciones al Sector Privado no Financiero</v>
      </c>
      <c r="Y76" s="25"/>
      <c r="Z76" s="25"/>
      <c r="AA76" s="25"/>
      <c r="AB76" s="25"/>
      <c r="AC76" s="25"/>
      <c r="AD76" s="25"/>
      <c r="AE76" s="25">
        <v>22.328720000000001</v>
      </c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  <c r="BF76" s="25"/>
      <c r="BG76" s="25"/>
      <c r="BH76" s="25"/>
      <c r="BI76" s="17">
        <f t="shared" si="13"/>
        <v>22.328720000000001</v>
      </c>
      <c r="BJ76" s="16">
        <f t="shared" si="14"/>
        <v>0</v>
      </c>
      <c r="BK76" s="16">
        <f t="shared" si="15"/>
        <v>22.328720000000001</v>
      </c>
      <c r="BL76" s="16">
        <v>22.33</v>
      </c>
      <c r="BM76" s="16"/>
      <c r="BN76" s="16"/>
      <c r="BO76" s="16"/>
      <c r="BP76" s="16"/>
      <c r="BQ76" s="16"/>
      <c r="BR76" s="16"/>
      <c r="BS76" s="16"/>
      <c r="BT76" s="17">
        <f t="shared" si="16"/>
        <v>-1.2799999999977274E-3</v>
      </c>
      <c r="BU76" s="26"/>
    </row>
    <row r="77" spans="1:73" s="57" customFormat="1" ht="51" x14ac:dyDescent="0.25">
      <c r="A77" s="20" t="s">
        <v>89</v>
      </c>
      <c r="B77" s="20" t="s">
        <v>91</v>
      </c>
      <c r="C77" s="20" t="s">
        <v>90</v>
      </c>
      <c r="D77" s="20" t="s">
        <v>203</v>
      </c>
      <c r="E77" s="4" t="s">
        <v>215</v>
      </c>
      <c r="F77" s="20" t="s">
        <v>216</v>
      </c>
      <c r="G77" s="20" t="s">
        <v>217</v>
      </c>
      <c r="H77" s="20">
        <v>2022</v>
      </c>
      <c r="I77" s="20" t="s">
        <v>449</v>
      </c>
      <c r="J77" s="21" t="s">
        <v>449</v>
      </c>
      <c r="K77" s="20"/>
      <c r="L77" s="4"/>
      <c r="M77" s="4"/>
      <c r="N77" s="4"/>
      <c r="O77" s="4"/>
      <c r="P77" s="10">
        <v>202</v>
      </c>
      <c r="Q77" s="10">
        <v>56</v>
      </c>
      <c r="R77" s="11">
        <v>7</v>
      </c>
      <c r="S77" s="12" t="s">
        <v>480</v>
      </c>
      <c r="T77" s="12">
        <v>8888</v>
      </c>
      <c r="U77" s="12">
        <v>8888</v>
      </c>
      <c r="V77" s="4" t="str">
        <f>VLOOKUP(W77,'Ítems Presupuestarios'!$A$4:$C$42,3,FALSE)</f>
        <v>78-Transferencias o Donaciones para Inversión</v>
      </c>
      <c r="W77" s="4">
        <v>780204</v>
      </c>
      <c r="X77" s="4" t="str">
        <f>VLOOKUP(W77,'Ítems Presupuestarios'!$A$4:$C$42,2,FALSE)</f>
        <v>Transferencias y Donaciones al Sector Privado no Financiero</v>
      </c>
      <c r="Y77" s="25"/>
      <c r="Z77" s="25"/>
      <c r="AA77" s="25"/>
      <c r="AB77" s="25"/>
      <c r="AC77" s="25"/>
      <c r="AD77" s="25"/>
      <c r="AE77" s="25">
        <v>56552.78</v>
      </c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  <c r="BF77" s="25"/>
      <c r="BG77" s="25"/>
      <c r="BH77" s="25"/>
      <c r="BI77" s="17">
        <f t="shared" si="13"/>
        <v>56552.78</v>
      </c>
      <c r="BJ77" s="16">
        <f t="shared" si="14"/>
        <v>0</v>
      </c>
      <c r="BK77" s="16">
        <f t="shared" si="15"/>
        <v>56552.78</v>
      </c>
      <c r="BL77" s="16"/>
      <c r="BM77" s="16"/>
      <c r="BN77" s="16"/>
      <c r="BO77" s="16"/>
      <c r="BP77" s="16"/>
      <c r="BQ77" s="16"/>
      <c r="BR77" s="16"/>
      <c r="BS77" s="16"/>
      <c r="BT77" s="17">
        <f t="shared" si="16"/>
        <v>56552.78</v>
      </c>
      <c r="BU77" s="26"/>
    </row>
    <row r="78" spans="1:73" s="57" customFormat="1" ht="51" x14ac:dyDescent="0.25">
      <c r="A78" s="20" t="s">
        <v>89</v>
      </c>
      <c r="B78" s="20" t="s">
        <v>91</v>
      </c>
      <c r="C78" s="20" t="s">
        <v>90</v>
      </c>
      <c r="D78" s="20" t="s">
        <v>203</v>
      </c>
      <c r="E78" s="4" t="s">
        <v>215</v>
      </c>
      <c r="F78" s="20" t="s">
        <v>216</v>
      </c>
      <c r="G78" s="20" t="s">
        <v>218</v>
      </c>
      <c r="H78" s="20">
        <v>2022</v>
      </c>
      <c r="I78" s="20" t="s">
        <v>450</v>
      </c>
      <c r="J78" s="21" t="s">
        <v>450</v>
      </c>
      <c r="K78" s="20"/>
      <c r="L78" s="4"/>
      <c r="M78" s="4"/>
      <c r="N78" s="4"/>
      <c r="O78" s="4"/>
      <c r="P78" s="10">
        <v>202</v>
      </c>
      <c r="Q78" s="10">
        <v>56</v>
      </c>
      <c r="R78" s="11">
        <v>7</v>
      </c>
      <c r="S78" s="12" t="s">
        <v>480</v>
      </c>
      <c r="T78" s="12">
        <v>8888</v>
      </c>
      <c r="U78" s="12">
        <v>8888</v>
      </c>
      <c r="V78" s="4" t="str">
        <f>VLOOKUP(W78,'Ítems Presupuestarios'!$A$4:$C$42,3,FALSE)</f>
        <v>78-Transferencias o Donaciones para Inversión</v>
      </c>
      <c r="W78" s="4">
        <v>780204</v>
      </c>
      <c r="X78" s="4" t="str">
        <f>VLOOKUP(W78,'Ítems Presupuestarios'!$A$4:$C$42,2,FALSE)</f>
        <v>Transferencias y Donaciones al Sector Privado no Financiero</v>
      </c>
      <c r="Y78" s="25"/>
      <c r="Z78" s="25"/>
      <c r="AA78" s="25"/>
      <c r="AB78" s="25"/>
      <c r="AC78" s="25"/>
      <c r="AD78" s="25"/>
      <c r="AE78" s="25">
        <v>284.1848</v>
      </c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  <c r="BF78" s="25"/>
      <c r="BG78" s="25"/>
      <c r="BH78" s="25"/>
      <c r="BI78" s="17">
        <f t="shared" si="13"/>
        <v>284.1848</v>
      </c>
      <c r="BJ78" s="16">
        <f t="shared" si="14"/>
        <v>0</v>
      </c>
      <c r="BK78" s="16">
        <f t="shared" si="15"/>
        <v>284.1848</v>
      </c>
      <c r="BL78" s="16"/>
      <c r="BM78" s="16"/>
      <c r="BN78" s="16"/>
      <c r="BO78" s="16"/>
      <c r="BP78" s="16"/>
      <c r="BQ78" s="16"/>
      <c r="BR78" s="16"/>
      <c r="BS78" s="16"/>
      <c r="BT78" s="17">
        <f t="shared" si="16"/>
        <v>284.1848</v>
      </c>
      <c r="BU78" s="26"/>
    </row>
    <row r="79" spans="1:73" s="57" customFormat="1" ht="51" x14ac:dyDescent="0.25">
      <c r="A79" s="20" t="s">
        <v>89</v>
      </c>
      <c r="B79" s="20" t="s">
        <v>91</v>
      </c>
      <c r="C79" s="20" t="s">
        <v>90</v>
      </c>
      <c r="D79" s="20" t="s">
        <v>203</v>
      </c>
      <c r="E79" s="4" t="s">
        <v>219</v>
      </c>
      <c r="F79" s="20" t="s">
        <v>212</v>
      </c>
      <c r="G79" s="20" t="s">
        <v>220</v>
      </c>
      <c r="H79" s="20">
        <v>2022</v>
      </c>
      <c r="I79" s="20" t="s">
        <v>449</v>
      </c>
      <c r="J79" s="21" t="s">
        <v>449</v>
      </c>
      <c r="K79" s="20"/>
      <c r="L79" s="4"/>
      <c r="M79" s="4"/>
      <c r="N79" s="4"/>
      <c r="O79" s="4"/>
      <c r="P79" s="10">
        <v>202</v>
      </c>
      <c r="Q79" s="10">
        <v>56</v>
      </c>
      <c r="R79" s="11">
        <v>7</v>
      </c>
      <c r="S79" s="12" t="s">
        <v>480</v>
      </c>
      <c r="T79" s="12">
        <v>8888</v>
      </c>
      <c r="U79" s="12">
        <v>8888</v>
      </c>
      <c r="V79" s="4" t="str">
        <f>VLOOKUP(W79,'Ítems Presupuestarios'!$A$4:$C$42,3,FALSE)</f>
        <v>78-Transferencias o Donaciones para Inversión</v>
      </c>
      <c r="W79" s="4">
        <v>780204</v>
      </c>
      <c r="X79" s="4" t="str">
        <f>VLOOKUP(W79,'Ítems Presupuestarios'!$A$4:$C$42,2,FALSE)</f>
        <v>Transferencias y Donaciones al Sector Privado no Financiero</v>
      </c>
      <c r="Y79" s="25"/>
      <c r="Z79" s="25"/>
      <c r="AA79" s="25"/>
      <c r="AB79" s="25"/>
      <c r="AC79" s="25"/>
      <c r="AD79" s="25"/>
      <c r="AE79" s="25">
        <v>7069.1</v>
      </c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  <c r="BF79" s="25"/>
      <c r="BG79" s="25"/>
      <c r="BH79" s="25"/>
      <c r="BI79" s="17">
        <f t="shared" si="13"/>
        <v>7069.1</v>
      </c>
      <c r="BJ79" s="16">
        <f t="shared" si="14"/>
        <v>0</v>
      </c>
      <c r="BK79" s="16">
        <f t="shared" si="15"/>
        <v>7069.1</v>
      </c>
      <c r="BL79" s="16"/>
      <c r="BM79" s="16"/>
      <c r="BN79" s="16"/>
      <c r="BO79" s="16"/>
      <c r="BP79" s="16"/>
      <c r="BQ79" s="16"/>
      <c r="BR79" s="16"/>
      <c r="BS79" s="16"/>
      <c r="BT79" s="17">
        <f t="shared" si="16"/>
        <v>7069.1</v>
      </c>
      <c r="BU79" s="26"/>
    </row>
    <row r="80" spans="1:73" s="57" customFormat="1" ht="51" x14ac:dyDescent="0.25">
      <c r="A80" s="20" t="s">
        <v>89</v>
      </c>
      <c r="B80" s="20" t="s">
        <v>91</v>
      </c>
      <c r="C80" s="20" t="s">
        <v>90</v>
      </c>
      <c r="D80" s="20" t="s">
        <v>203</v>
      </c>
      <c r="E80" s="4" t="s">
        <v>219</v>
      </c>
      <c r="F80" s="20" t="s">
        <v>212</v>
      </c>
      <c r="G80" s="20" t="s">
        <v>214</v>
      </c>
      <c r="H80" s="20">
        <v>2022</v>
      </c>
      <c r="I80" s="20" t="s">
        <v>450</v>
      </c>
      <c r="J80" s="21" t="s">
        <v>450</v>
      </c>
      <c r="K80" s="20"/>
      <c r="L80" s="4"/>
      <c r="M80" s="4"/>
      <c r="N80" s="4"/>
      <c r="O80" s="4"/>
      <c r="P80" s="10">
        <v>202</v>
      </c>
      <c r="Q80" s="10">
        <v>56</v>
      </c>
      <c r="R80" s="11">
        <v>7</v>
      </c>
      <c r="S80" s="12" t="s">
        <v>480</v>
      </c>
      <c r="T80" s="12">
        <v>8888</v>
      </c>
      <c r="U80" s="12">
        <v>8888</v>
      </c>
      <c r="V80" s="4" t="str">
        <f>VLOOKUP(W80,'Ítems Presupuestarios'!$A$4:$C$42,3,FALSE)</f>
        <v>78-Transferencias o Donaciones para Inversión</v>
      </c>
      <c r="W80" s="4">
        <v>780204</v>
      </c>
      <c r="X80" s="4" t="str">
        <f>VLOOKUP(W80,'Ítems Presupuestarios'!$A$4:$C$42,2,FALSE)</f>
        <v>Transferencias y Donaciones al Sector Privado no Financiero</v>
      </c>
      <c r="Y80" s="25"/>
      <c r="Z80" s="25"/>
      <c r="AA80" s="25"/>
      <c r="AB80" s="25"/>
      <c r="AC80" s="25"/>
      <c r="AD80" s="25"/>
      <c r="AE80" s="25">
        <v>35.523100000000007</v>
      </c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  <c r="BF80" s="25"/>
      <c r="BG80" s="25"/>
      <c r="BH80" s="25"/>
      <c r="BI80" s="17">
        <f t="shared" si="13"/>
        <v>35.523100000000007</v>
      </c>
      <c r="BJ80" s="16">
        <f t="shared" si="14"/>
        <v>0</v>
      </c>
      <c r="BK80" s="16">
        <f t="shared" si="15"/>
        <v>35.523100000000007</v>
      </c>
      <c r="BL80" s="16"/>
      <c r="BM80" s="16"/>
      <c r="BN80" s="16"/>
      <c r="BO80" s="16"/>
      <c r="BP80" s="16"/>
      <c r="BQ80" s="16"/>
      <c r="BR80" s="16"/>
      <c r="BS80" s="16"/>
      <c r="BT80" s="17">
        <f t="shared" si="16"/>
        <v>35.523100000000007</v>
      </c>
      <c r="BU80" s="26"/>
    </row>
    <row r="81" spans="1:73" s="57" customFormat="1" ht="51" x14ac:dyDescent="0.25">
      <c r="A81" s="20" t="s">
        <v>89</v>
      </c>
      <c r="B81" s="20" t="s">
        <v>91</v>
      </c>
      <c r="C81" s="20" t="s">
        <v>90</v>
      </c>
      <c r="D81" s="20" t="s">
        <v>203</v>
      </c>
      <c r="E81" s="4" t="s">
        <v>221</v>
      </c>
      <c r="F81" s="20" t="s">
        <v>208</v>
      </c>
      <c r="G81" s="20" t="s">
        <v>222</v>
      </c>
      <c r="H81" s="20">
        <v>2022</v>
      </c>
      <c r="I81" s="20" t="s">
        <v>449</v>
      </c>
      <c r="J81" s="21" t="s">
        <v>449</v>
      </c>
      <c r="K81" s="20"/>
      <c r="L81" s="4"/>
      <c r="M81" s="4"/>
      <c r="N81" s="4"/>
      <c r="O81" s="4"/>
      <c r="P81" s="10">
        <v>202</v>
      </c>
      <c r="Q81" s="10">
        <v>56</v>
      </c>
      <c r="R81" s="11">
        <v>7</v>
      </c>
      <c r="S81" s="12" t="s">
        <v>480</v>
      </c>
      <c r="T81" s="12">
        <v>8888</v>
      </c>
      <c r="U81" s="12">
        <v>8888</v>
      </c>
      <c r="V81" s="4" t="str">
        <f>VLOOKUP(W81,'Ítems Presupuestarios'!$A$4:$C$42,3,FALSE)</f>
        <v>78-Transferencias o Donaciones para Inversión</v>
      </c>
      <c r="W81" s="4">
        <v>780204</v>
      </c>
      <c r="X81" s="4" t="str">
        <f>VLOOKUP(W81,'Ítems Presupuestarios'!$A$4:$C$42,2,FALSE)</f>
        <v>Transferencias y Donaciones al Sector Privado no Financiero</v>
      </c>
      <c r="Y81" s="25"/>
      <c r="Z81" s="25"/>
      <c r="AA81" s="25"/>
      <c r="AB81" s="25"/>
      <c r="AC81" s="25"/>
      <c r="AD81" s="25"/>
      <c r="AE81" s="25">
        <v>4544.42</v>
      </c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>
        <f t="shared" si="13"/>
        <v>4544.42</v>
      </c>
      <c r="BJ81" s="16">
        <f t="shared" si="14"/>
        <v>0</v>
      </c>
      <c r="BK81" s="16">
        <f t="shared" si="15"/>
        <v>4544.42</v>
      </c>
      <c r="BL81" s="16"/>
      <c r="BM81" s="16"/>
      <c r="BN81" s="16"/>
      <c r="BO81" s="16"/>
      <c r="BP81" s="16"/>
      <c r="BQ81" s="16"/>
      <c r="BR81" s="16"/>
      <c r="BS81" s="16"/>
      <c r="BT81" s="17">
        <f t="shared" si="16"/>
        <v>4544.42</v>
      </c>
      <c r="BU81" s="26"/>
    </row>
    <row r="82" spans="1:73" s="57" customFormat="1" ht="51" x14ac:dyDescent="0.25">
      <c r="A82" s="20" t="s">
        <v>89</v>
      </c>
      <c r="B82" s="20" t="s">
        <v>91</v>
      </c>
      <c r="C82" s="20" t="s">
        <v>90</v>
      </c>
      <c r="D82" s="20" t="s">
        <v>203</v>
      </c>
      <c r="E82" s="4" t="s">
        <v>221</v>
      </c>
      <c r="F82" s="20" t="s">
        <v>208</v>
      </c>
      <c r="G82" s="20" t="s">
        <v>223</v>
      </c>
      <c r="H82" s="20">
        <v>2022</v>
      </c>
      <c r="I82" s="20" t="s">
        <v>450</v>
      </c>
      <c r="J82" s="21" t="s">
        <v>450</v>
      </c>
      <c r="K82" s="20"/>
      <c r="L82" s="4"/>
      <c r="M82" s="4"/>
      <c r="N82" s="4"/>
      <c r="O82" s="4"/>
      <c r="P82" s="10">
        <v>202</v>
      </c>
      <c r="Q82" s="10">
        <v>56</v>
      </c>
      <c r="R82" s="11">
        <v>7</v>
      </c>
      <c r="S82" s="12" t="s">
        <v>480</v>
      </c>
      <c r="T82" s="12">
        <v>8888</v>
      </c>
      <c r="U82" s="12">
        <v>8888</v>
      </c>
      <c r="V82" s="4" t="str">
        <f>VLOOKUP(W82,'Ítems Presupuestarios'!$A$4:$C$42,3,FALSE)</f>
        <v>78-Transferencias o Donaciones para Inversión</v>
      </c>
      <c r="W82" s="4">
        <v>780204</v>
      </c>
      <c r="X82" s="4" t="str">
        <f>VLOOKUP(W82,'Ítems Presupuestarios'!$A$4:$C$42,2,FALSE)</f>
        <v>Transferencias y Donaciones al Sector Privado no Financiero</v>
      </c>
      <c r="Y82" s="25"/>
      <c r="Z82" s="25"/>
      <c r="AA82" s="25"/>
      <c r="AB82" s="25"/>
      <c r="AC82" s="25"/>
      <c r="AD82" s="25"/>
      <c r="AE82" s="25">
        <v>22.836300000000001</v>
      </c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  <c r="BF82" s="25"/>
      <c r="BG82" s="25"/>
      <c r="BH82" s="25"/>
      <c r="BI82" s="17">
        <f t="shared" si="13"/>
        <v>22.836300000000001</v>
      </c>
      <c r="BJ82" s="16">
        <f t="shared" si="14"/>
        <v>0</v>
      </c>
      <c r="BK82" s="16">
        <f t="shared" si="15"/>
        <v>22.836300000000001</v>
      </c>
      <c r="BL82" s="16"/>
      <c r="BM82" s="16"/>
      <c r="BN82" s="16"/>
      <c r="BO82" s="16"/>
      <c r="BP82" s="16"/>
      <c r="BQ82" s="16"/>
      <c r="BR82" s="16"/>
      <c r="BS82" s="16"/>
      <c r="BT82" s="17">
        <f t="shared" si="16"/>
        <v>22.836300000000001</v>
      </c>
      <c r="BU82" s="26"/>
    </row>
    <row r="83" spans="1:73" s="57" customFormat="1" ht="38.25" x14ac:dyDescent="0.25">
      <c r="A83" s="20" t="s">
        <v>89</v>
      </c>
      <c r="B83" s="20" t="s">
        <v>91</v>
      </c>
      <c r="C83" s="20" t="s">
        <v>90</v>
      </c>
      <c r="D83" s="20" t="s">
        <v>92</v>
      </c>
      <c r="E83" s="4" t="s">
        <v>207</v>
      </c>
      <c r="F83" s="20" t="s">
        <v>208</v>
      </c>
      <c r="G83" s="20" t="s">
        <v>224</v>
      </c>
      <c r="H83" s="20">
        <v>2022</v>
      </c>
      <c r="I83" s="20" t="s">
        <v>451</v>
      </c>
      <c r="J83" s="21" t="s">
        <v>451</v>
      </c>
      <c r="K83" s="20"/>
      <c r="L83" s="4"/>
      <c r="M83" s="4"/>
      <c r="N83" s="4"/>
      <c r="O83" s="4"/>
      <c r="P83" s="10">
        <v>202</v>
      </c>
      <c r="Q83" s="10">
        <v>56</v>
      </c>
      <c r="R83" s="11">
        <v>7</v>
      </c>
      <c r="S83" s="12" t="s">
        <v>480</v>
      </c>
      <c r="T83" s="12">
        <v>8888</v>
      </c>
      <c r="U83" s="12">
        <v>8888</v>
      </c>
      <c r="V83" s="4" t="str">
        <f>VLOOKUP(W83,'Ítems Presupuestarios'!$A$4:$C$42,3,FALSE)</f>
        <v>78-Transferencias o Donaciones para Inversión</v>
      </c>
      <c r="W83" s="4">
        <v>780204</v>
      </c>
      <c r="X83" s="4" t="str">
        <f>VLOOKUP(W83,'Ítems Presupuestarios'!$A$4:$C$42,2,FALSE)</f>
        <v>Transferencias y Donaciones al Sector Privado no Financiero</v>
      </c>
      <c r="Y83" s="25"/>
      <c r="Z83" s="25"/>
      <c r="AA83" s="25"/>
      <c r="AB83" s="25"/>
      <c r="AC83" s="25"/>
      <c r="AD83" s="25"/>
      <c r="AE83" s="25">
        <v>4943.05</v>
      </c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  <c r="BF83" s="25"/>
      <c r="BG83" s="25"/>
      <c r="BH83" s="25"/>
      <c r="BI83" s="17">
        <f t="shared" si="13"/>
        <v>4943.05</v>
      </c>
      <c r="BJ83" s="16">
        <f t="shared" si="14"/>
        <v>0</v>
      </c>
      <c r="BK83" s="16">
        <f t="shared" si="15"/>
        <v>4943.05</v>
      </c>
      <c r="BL83" s="16">
        <v>4943.05</v>
      </c>
      <c r="BM83" s="16"/>
      <c r="BN83" s="16"/>
      <c r="BO83" s="16"/>
      <c r="BP83" s="16"/>
      <c r="BQ83" s="16"/>
      <c r="BR83" s="16"/>
      <c r="BS83" s="16"/>
      <c r="BT83" s="17">
        <f t="shared" si="16"/>
        <v>0</v>
      </c>
      <c r="BU83" s="26"/>
    </row>
    <row r="84" spans="1:73" s="57" customFormat="1" ht="38.25" x14ac:dyDescent="0.25">
      <c r="A84" s="20" t="s">
        <v>89</v>
      </c>
      <c r="B84" s="20" t="s">
        <v>91</v>
      </c>
      <c r="C84" s="20" t="s">
        <v>90</v>
      </c>
      <c r="D84" s="20" t="s">
        <v>92</v>
      </c>
      <c r="E84" s="4" t="s">
        <v>207</v>
      </c>
      <c r="F84" s="20" t="s">
        <v>208</v>
      </c>
      <c r="G84" s="20" t="s">
        <v>225</v>
      </c>
      <c r="H84" s="20">
        <v>2022</v>
      </c>
      <c r="I84" s="20" t="s">
        <v>450</v>
      </c>
      <c r="J84" s="21" t="s">
        <v>450</v>
      </c>
      <c r="K84" s="20"/>
      <c r="L84" s="4"/>
      <c r="M84" s="4"/>
      <c r="N84" s="4"/>
      <c r="O84" s="4"/>
      <c r="P84" s="10">
        <v>202</v>
      </c>
      <c r="Q84" s="10">
        <v>56</v>
      </c>
      <c r="R84" s="11">
        <v>7</v>
      </c>
      <c r="S84" s="12" t="s">
        <v>480</v>
      </c>
      <c r="T84" s="12">
        <v>8888</v>
      </c>
      <c r="U84" s="12">
        <v>8888</v>
      </c>
      <c r="V84" s="4" t="str">
        <f>VLOOKUP(W84,'Ítems Presupuestarios'!$A$4:$C$42,3,FALSE)</f>
        <v>78-Transferencias o Donaciones para Inversión</v>
      </c>
      <c r="W84" s="4">
        <v>780204</v>
      </c>
      <c r="X84" s="4" t="str">
        <f>VLOOKUP(W84,'Ítems Presupuestarios'!$A$4:$C$42,2,FALSE)</f>
        <v>Transferencias y Donaciones al Sector Privado no Financiero</v>
      </c>
      <c r="Y84" s="25"/>
      <c r="Z84" s="25"/>
      <c r="AA84" s="25"/>
      <c r="AB84" s="25"/>
      <c r="AC84" s="25"/>
      <c r="AD84" s="25"/>
      <c r="AE84" s="25">
        <v>24.839450000000003</v>
      </c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  <c r="BF84" s="25"/>
      <c r="BG84" s="25"/>
      <c r="BH84" s="25"/>
      <c r="BI84" s="17">
        <f t="shared" si="13"/>
        <v>24.839450000000003</v>
      </c>
      <c r="BJ84" s="16">
        <f t="shared" si="14"/>
        <v>0</v>
      </c>
      <c r="BK84" s="16">
        <f t="shared" si="15"/>
        <v>24.839450000000003</v>
      </c>
      <c r="BL84" s="16">
        <v>24.84</v>
      </c>
      <c r="BM84" s="16"/>
      <c r="BN84" s="16"/>
      <c r="BO84" s="16"/>
      <c r="BP84" s="16"/>
      <c r="BQ84" s="16"/>
      <c r="BR84" s="16"/>
      <c r="BS84" s="16"/>
      <c r="BT84" s="17">
        <f t="shared" si="16"/>
        <v>-5.4999999999694182E-4</v>
      </c>
      <c r="BU84" s="26"/>
    </row>
    <row r="85" spans="1:73" s="57" customFormat="1" ht="38.25" x14ac:dyDescent="0.25">
      <c r="A85" s="20" t="s">
        <v>89</v>
      </c>
      <c r="B85" s="20" t="s">
        <v>91</v>
      </c>
      <c r="C85" s="20" t="s">
        <v>90</v>
      </c>
      <c r="D85" s="20" t="s">
        <v>92</v>
      </c>
      <c r="E85" s="4" t="s">
        <v>211</v>
      </c>
      <c r="F85" s="20" t="s">
        <v>212</v>
      </c>
      <c r="G85" s="20" t="s">
        <v>226</v>
      </c>
      <c r="H85" s="20">
        <v>2022</v>
      </c>
      <c r="I85" s="20" t="s">
        <v>451</v>
      </c>
      <c r="J85" s="21" t="s">
        <v>451</v>
      </c>
      <c r="K85" s="20"/>
      <c r="L85" s="4"/>
      <c r="M85" s="4"/>
      <c r="N85" s="4"/>
      <c r="O85" s="4"/>
      <c r="P85" s="10">
        <v>202</v>
      </c>
      <c r="Q85" s="10">
        <v>56</v>
      </c>
      <c r="R85" s="11">
        <v>7</v>
      </c>
      <c r="S85" s="12" t="s">
        <v>480</v>
      </c>
      <c r="T85" s="12">
        <v>8888</v>
      </c>
      <c r="U85" s="12">
        <v>8888</v>
      </c>
      <c r="V85" s="4" t="str">
        <f>VLOOKUP(W85,'Ítems Presupuestarios'!$A$4:$C$42,3,FALSE)</f>
        <v>78-Transferencias o Donaciones para Inversión</v>
      </c>
      <c r="W85" s="4">
        <v>780204</v>
      </c>
      <c r="X85" s="4" t="str">
        <f>VLOOKUP(W85,'Ítems Presupuestarios'!$A$4:$C$42,2,FALSE)</f>
        <v>Transferencias y Donaciones al Sector Privado no Financiero</v>
      </c>
      <c r="Y85" s="25"/>
      <c r="Z85" s="25"/>
      <c r="AA85" s="25"/>
      <c r="AB85" s="25"/>
      <c r="AC85" s="25"/>
      <c r="AD85" s="25"/>
      <c r="AE85" s="25">
        <v>7249.81</v>
      </c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  <c r="BF85" s="25"/>
      <c r="BG85" s="25"/>
      <c r="BH85" s="25"/>
      <c r="BI85" s="17">
        <f t="shared" si="13"/>
        <v>7249.81</v>
      </c>
      <c r="BJ85" s="16">
        <f t="shared" si="14"/>
        <v>0</v>
      </c>
      <c r="BK85" s="16">
        <f t="shared" si="15"/>
        <v>7249.81</v>
      </c>
      <c r="BL85" s="16">
        <v>7249.81</v>
      </c>
      <c r="BM85" s="16"/>
      <c r="BN85" s="16"/>
      <c r="BO85" s="16"/>
      <c r="BP85" s="16"/>
      <c r="BQ85" s="16"/>
      <c r="BR85" s="16"/>
      <c r="BS85" s="16"/>
      <c r="BT85" s="17">
        <f t="shared" si="16"/>
        <v>0</v>
      </c>
      <c r="BU85" s="26"/>
    </row>
    <row r="86" spans="1:73" s="57" customFormat="1" ht="38.25" x14ac:dyDescent="0.25">
      <c r="A86" s="20" t="s">
        <v>89</v>
      </c>
      <c r="B86" s="20" t="s">
        <v>91</v>
      </c>
      <c r="C86" s="20" t="s">
        <v>90</v>
      </c>
      <c r="D86" s="20" t="s">
        <v>92</v>
      </c>
      <c r="E86" s="4" t="s">
        <v>211</v>
      </c>
      <c r="F86" s="20" t="s">
        <v>212</v>
      </c>
      <c r="G86" s="20" t="s">
        <v>227</v>
      </c>
      <c r="H86" s="20">
        <v>2022</v>
      </c>
      <c r="I86" s="20" t="s">
        <v>450</v>
      </c>
      <c r="J86" s="21" t="s">
        <v>450</v>
      </c>
      <c r="K86" s="20"/>
      <c r="L86" s="4"/>
      <c r="M86" s="4"/>
      <c r="N86" s="4"/>
      <c r="O86" s="4"/>
      <c r="P86" s="10">
        <v>202</v>
      </c>
      <c r="Q86" s="10">
        <v>56</v>
      </c>
      <c r="R86" s="11">
        <v>7</v>
      </c>
      <c r="S86" s="12" t="s">
        <v>480</v>
      </c>
      <c r="T86" s="12">
        <v>8888</v>
      </c>
      <c r="U86" s="12">
        <v>8888</v>
      </c>
      <c r="V86" s="4" t="str">
        <f>VLOOKUP(W86,'Ítems Presupuestarios'!$A$4:$C$42,3,FALSE)</f>
        <v>78-Transferencias o Donaciones para Inversión</v>
      </c>
      <c r="W86" s="4">
        <v>780204</v>
      </c>
      <c r="X86" s="4" t="str">
        <f>VLOOKUP(W86,'Ítems Presupuestarios'!$A$4:$C$42,2,FALSE)</f>
        <v>Transferencias y Donaciones al Sector Privado no Financiero</v>
      </c>
      <c r="Y86" s="25"/>
      <c r="Z86" s="25"/>
      <c r="AA86" s="25"/>
      <c r="AB86" s="25"/>
      <c r="AC86" s="25"/>
      <c r="AD86" s="25"/>
      <c r="AE86" s="25">
        <v>36.431200000000004</v>
      </c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  <c r="BF86" s="25"/>
      <c r="BG86" s="25"/>
      <c r="BH86" s="25"/>
      <c r="BI86" s="17">
        <f t="shared" si="13"/>
        <v>36.431200000000004</v>
      </c>
      <c r="BJ86" s="16">
        <f t="shared" si="14"/>
        <v>0</v>
      </c>
      <c r="BK86" s="16">
        <f t="shared" si="15"/>
        <v>36.431200000000004</v>
      </c>
      <c r="BL86" s="16">
        <v>36.43</v>
      </c>
      <c r="BM86" s="16"/>
      <c r="BN86" s="16"/>
      <c r="BO86" s="16"/>
      <c r="BP86" s="16"/>
      <c r="BQ86" s="16"/>
      <c r="BR86" s="16"/>
      <c r="BS86" s="16"/>
      <c r="BT86" s="17">
        <f t="shared" si="16"/>
        <v>1.2000000000043087E-3</v>
      </c>
      <c r="BU86" s="26"/>
    </row>
    <row r="87" spans="1:73" s="57" customFormat="1" ht="51" x14ac:dyDescent="0.25">
      <c r="A87" s="20" t="s">
        <v>89</v>
      </c>
      <c r="B87" s="20" t="s">
        <v>91</v>
      </c>
      <c r="C87" s="20" t="s">
        <v>90</v>
      </c>
      <c r="D87" s="20" t="s">
        <v>203</v>
      </c>
      <c r="E87" s="4" t="s">
        <v>215</v>
      </c>
      <c r="F87" s="20" t="s">
        <v>216</v>
      </c>
      <c r="G87" s="20" t="s">
        <v>228</v>
      </c>
      <c r="H87" s="20">
        <v>2022</v>
      </c>
      <c r="I87" s="20" t="s">
        <v>451</v>
      </c>
      <c r="J87" s="21" t="s">
        <v>451</v>
      </c>
      <c r="K87" s="20"/>
      <c r="L87" s="4"/>
      <c r="M87" s="4"/>
      <c r="N87" s="4"/>
      <c r="O87" s="4"/>
      <c r="P87" s="10">
        <v>202</v>
      </c>
      <c r="Q87" s="10">
        <v>56</v>
      </c>
      <c r="R87" s="11">
        <v>7</v>
      </c>
      <c r="S87" s="12" t="s">
        <v>480</v>
      </c>
      <c r="T87" s="12">
        <v>8888</v>
      </c>
      <c r="U87" s="12">
        <v>8888</v>
      </c>
      <c r="V87" s="4" t="str">
        <f>VLOOKUP(W87,'Ítems Presupuestarios'!$A$4:$C$42,3,FALSE)</f>
        <v>78-Transferencias o Donaciones para Inversión</v>
      </c>
      <c r="W87" s="4">
        <v>780204</v>
      </c>
      <c r="X87" s="4" t="str">
        <f>VLOOKUP(W87,'Ítems Presupuestarios'!$A$4:$C$42,2,FALSE)</f>
        <v>Transferencias y Donaciones al Sector Privado no Financiero</v>
      </c>
      <c r="Y87" s="25"/>
      <c r="Z87" s="25"/>
      <c r="AA87" s="25"/>
      <c r="AB87" s="25"/>
      <c r="AC87" s="25"/>
      <c r="AD87" s="25"/>
      <c r="AE87" s="25">
        <v>92270.31</v>
      </c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  <c r="BF87" s="25"/>
      <c r="BG87" s="25"/>
      <c r="BH87" s="25"/>
      <c r="BI87" s="17">
        <f t="shared" si="13"/>
        <v>92270.31</v>
      </c>
      <c r="BJ87" s="16">
        <f t="shared" si="14"/>
        <v>0</v>
      </c>
      <c r="BK87" s="16">
        <f t="shared" si="15"/>
        <v>92270.31</v>
      </c>
      <c r="BL87" s="16"/>
      <c r="BM87" s="16"/>
      <c r="BN87" s="16"/>
      <c r="BO87" s="16"/>
      <c r="BP87" s="16"/>
      <c r="BQ87" s="16"/>
      <c r="BR87" s="16"/>
      <c r="BS87" s="16"/>
      <c r="BT87" s="17">
        <f t="shared" si="16"/>
        <v>92270.31</v>
      </c>
      <c r="BU87" s="26"/>
    </row>
    <row r="88" spans="1:73" s="57" customFormat="1" ht="51" x14ac:dyDescent="0.25">
      <c r="A88" s="20" t="s">
        <v>89</v>
      </c>
      <c r="B88" s="20" t="s">
        <v>91</v>
      </c>
      <c r="C88" s="20" t="s">
        <v>90</v>
      </c>
      <c r="D88" s="20" t="s">
        <v>203</v>
      </c>
      <c r="E88" s="4" t="s">
        <v>215</v>
      </c>
      <c r="F88" s="20" t="s">
        <v>216</v>
      </c>
      <c r="G88" s="20" t="s">
        <v>229</v>
      </c>
      <c r="H88" s="20">
        <v>2022</v>
      </c>
      <c r="I88" s="20" t="s">
        <v>450</v>
      </c>
      <c r="J88" s="21" t="s">
        <v>450</v>
      </c>
      <c r="K88" s="20"/>
      <c r="L88" s="4"/>
      <c r="M88" s="4"/>
      <c r="N88" s="4"/>
      <c r="O88" s="4"/>
      <c r="P88" s="10">
        <v>202</v>
      </c>
      <c r="Q88" s="10">
        <v>56</v>
      </c>
      <c r="R88" s="11">
        <v>7</v>
      </c>
      <c r="S88" s="12" t="s">
        <v>480</v>
      </c>
      <c r="T88" s="12">
        <v>8888</v>
      </c>
      <c r="U88" s="12">
        <v>8888</v>
      </c>
      <c r="V88" s="4" t="str">
        <f>VLOOKUP(W88,'Ítems Presupuestarios'!$A$4:$C$42,3,FALSE)</f>
        <v>78-Transferencias o Donaciones para Inversión</v>
      </c>
      <c r="W88" s="4">
        <v>780204</v>
      </c>
      <c r="X88" s="4" t="str">
        <f>VLOOKUP(W88,'Ítems Presupuestarios'!$A$4:$C$42,2,FALSE)</f>
        <v>Transferencias y Donaciones al Sector Privado no Financiero</v>
      </c>
      <c r="Y88" s="25"/>
      <c r="Z88" s="25"/>
      <c r="AA88" s="25"/>
      <c r="AB88" s="25"/>
      <c r="AC88" s="25"/>
      <c r="AD88" s="25"/>
      <c r="AE88" s="25">
        <v>463.66989999999998</v>
      </c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  <c r="BF88" s="25"/>
      <c r="BG88" s="25"/>
      <c r="BH88" s="25"/>
      <c r="BI88" s="17">
        <f t="shared" si="13"/>
        <v>463.66989999999998</v>
      </c>
      <c r="BJ88" s="16">
        <f t="shared" si="14"/>
        <v>0</v>
      </c>
      <c r="BK88" s="16">
        <f t="shared" si="15"/>
        <v>463.66989999999998</v>
      </c>
      <c r="BL88" s="16"/>
      <c r="BM88" s="16"/>
      <c r="BN88" s="16"/>
      <c r="BO88" s="16"/>
      <c r="BP88" s="16"/>
      <c r="BQ88" s="16"/>
      <c r="BR88" s="16"/>
      <c r="BS88" s="16"/>
      <c r="BT88" s="17">
        <f t="shared" si="16"/>
        <v>463.66989999999998</v>
      </c>
      <c r="BU88" s="26"/>
    </row>
    <row r="89" spans="1:73" s="57" customFormat="1" ht="51" x14ac:dyDescent="0.25">
      <c r="A89" s="20" t="s">
        <v>89</v>
      </c>
      <c r="B89" s="20" t="s">
        <v>91</v>
      </c>
      <c r="C89" s="20" t="s">
        <v>90</v>
      </c>
      <c r="D89" s="20" t="s">
        <v>203</v>
      </c>
      <c r="E89" s="4" t="s">
        <v>219</v>
      </c>
      <c r="F89" s="71" t="s">
        <v>212</v>
      </c>
      <c r="G89" s="20" t="s">
        <v>226</v>
      </c>
      <c r="H89" s="20">
        <v>2022</v>
      </c>
      <c r="I89" s="20" t="s">
        <v>451</v>
      </c>
      <c r="J89" s="21" t="s">
        <v>451</v>
      </c>
      <c r="K89" s="20"/>
      <c r="L89" s="4"/>
      <c r="M89" s="4"/>
      <c r="N89" s="4"/>
      <c r="O89" s="4"/>
      <c r="P89" s="10">
        <v>202</v>
      </c>
      <c r="Q89" s="10">
        <v>56</v>
      </c>
      <c r="R89" s="11">
        <v>7</v>
      </c>
      <c r="S89" s="12" t="s">
        <v>480</v>
      </c>
      <c r="T89" s="12">
        <v>8888</v>
      </c>
      <c r="U89" s="12">
        <v>8888</v>
      </c>
      <c r="V89" s="4" t="str">
        <f>VLOOKUP(W89,'Ítems Presupuestarios'!$A$4:$C$42,3,FALSE)</f>
        <v>78-Transferencias o Donaciones para Inversión</v>
      </c>
      <c r="W89" s="4">
        <v>780204</v>
      </c>
      <c r="X89" s="4" t="str">
        <f>VLOOKUP(W89,'Ítems Presupuestarios'!$A$4:$C$42,2,FALSE)</f>
        <v>Transferencias y Donaciones al Sector Privado no Financiero</v>
      </c>
      <c r="Y89" s="25"/>
      <c r="Z89" s="25"/>
      <c r="AA89" s="25"/>
      <c r="AB89" s="25"/>
      <c r="AC89" s="25"/>
      <c r="AD89" s="25"/>
      <c r="AE89" s="25">
        <v>11533.79</v>
      </c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  <c r="BF89" s="25"/>
      <c r="BG89" s="25"/>
      <c r="BH89" s="25"/>
      <c r="BI89" s="17">
        <f t="shared" si="13"/>
        <v>11533.79</v>
      </c>
      <c r="BJ89" s="16">
        <f t="shared" si="14"/>
        <v>0</v>
      </c>
      <c r="BK89" s="16">
        <f t="shared" si="15"/>
        <v>11533.79</v>
      </c>
      <c r="BL89" s="16"/>
      <c r="BM89" s="16"/>
      <c r="BN89" s="16"/>
      <c r="BO89" s="16"/>
      <c r="BP89" s="16"/>
      <c r="BQ89" s="16"/>
      <c r="BR89" s="16"/>
      <c r="BS89" s="16"/>
      <c r="BT89" s="17">
        <f t="shared" si="16"/>
        <v>11533.79</v>
      </c>
      <c r="BU89" s="26"/>
    </row>
    <row r="90" spans="1:73" s="57" customFormat="1" ht="51" x14ac:dyDescent="0.25">
      <c r="A90" s="20" t="s">
        <v>89</v>
      </c>
      <c r="B90" s="20" t="s">
        <v>91</v>
      </c>
      <c r="C90" s="20" t="s">
        <v>90</v>
      </c>
      <c r="D90" s="20" t="s">
        <v>203</v>
      </c>
      <c r="E90" s="4" t="s">
        <v>219</v>
      </c>
      <c r="F90" s="71" t="s">
        <v>212</v>
      </c>
      <c r="G90" s="20" t="s">
        <v>227</v>
      </c>
      <c r="H90" s="20">
        <v>2022</v>
      </c>
      <c r="I90" s="20" t="s">
        <v>450</v>
      </c>
      <c r="J90" s="21" t="s">
        <v>450</v>
      </c>
      <c r="K90" s="20"/>
      <c r="L90" s="4"/>
      <c r="M90" s="4"/>
      <c r="N90" s="4"/>
      <c r="O90" s="4"/>
      <c r="P90" s="10">
        <v>202</v>
      </c>
      <c r="Q90" s="10">
        <v>56</v>
      </c>
      <c r="R90" s="11">
        <v>7</v>
      </c>
      <c r="S90" s="12" t="s">
        <v>480</v>
      </c>
      <c r="T90" s="12">
        <v>8888</v>
      </c>
      <c r="U90" s="12">
        <v>8888</v>
      </c>
      <c r="V90" s="4" t="str">
        <f>VLOOKUP(W90,'Ítems Presupuestarios'!$A$4:$C$42,3,FALSE)</f>
        <v>78-Transferencias o Donaciones para Inversión</v>
      </c>
      <c r="W90" s="4">
        <v>780204</v>
      </c>
      <c r="X90" s="4" t="str">
        <f>VLOOKUP(W90,'Ítems Presupuestarios'!$A$4:$C$42,2,FALSE)</f>
        <v>Transferencias y Donaciones al Sector Privado no Financiero</v>
      </c>
      <c r="Y90" s="25"/>
      <c r="Z90" s="25"/>
      <c r="AA90" s="25"/>
      <c r="AB90" s="25"/>
      <c r="AC90" s="25"/>
      <c r="AD90" s="25"/>
      <c r="AE90" s="25">
        <v>57.958750000000002</v>
      </c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  <c r="BF90" s="25"/>
      <c r="BG90" s="25"/>
      <c r="BH90" s="25"/>
      <c r="BI90" s="17">
        <f t="shared" si="13"/>
        <v>57.958750000000002</v>
      </c>
      <c r="BJ90" s="16">
        <f t="shared" si="14"/>
        <v>0</v>
      </c>
      <c r="BK90" s="16">
        <f t="shared" si="15"/>
        <v>57.958750000000002</v>
      </c>
      <c r="BL90" s="16"/>
      <c r="BM90" s="16"/>
      <c r="BN90" s="16"/>
      <c r="BO90" s="16"/>
      <c r="BP90" s="16"/>
      <c r="BQ90" s="16"/>
      <c r="BR90" s="16"/>
      <c r="BS90" s="16"/>
      <c r="BT90" s="17">
        <f t="shared" si="16"/>
        <v>57.958750000000002</v>
      </c>
      <c r="BU90" s="26"/>
    </row>
    <row r="91" spans="1:73" s="57" customFormat="1" ht="51" x14ac:dyDescent="0.25">
      <c r="A91" s="20" t="s">
        <v>89</v>
      </c>
      <c r="B91" s="20" t="s">
        <v>91</v>
      </c>
      <c r="C91" s="20" t="s">
        <v>90</v>
      </c>
      <c r="D91" s="20" t="s">
        <v>203</v>
      </c>
      <c r="E91" s="4" t="s">
        <v>483</v>
      </c>
      <c r="F91" s="71" t="s">
        <v>208</v>
      </c>
      <c r="G91" s="20" t="s">
        <v>230</v>
      </c>
      <c r="H91" s="20">
        <v>2022</v>
      </c>
      <c r="I91" s="20" t="s">
        <v>451</v>
      </c>
      <c r="J91" s="21" t="s">
        <v>451</v>
      </c>
      <c r="K91" s="20"/>
      <c r="L91" s="4"/>
      <c r="M91" s="4"/>
      <c r="N91" s="4"/>
      <c r="O91" s="4"/>
      <c r="P91" s="10">
        <v>202</v>
      </c>
      <c r="Q91" s="10">
        <v>56</v>
      </c>
      <c r="R91" s="11">
        <v>7</v>
      </c>
      <c r="S91" s="12" t="s">
        <v>480</v>
      </c>
      <c r="T91" s="12">
        <v>8888</v>
      </c>
      <c r="U91" s="12">
        <v>8888</v>
      </c>
      <c r="V91" s="4" t="str">
        <f>VLOOKUP(W91,'Ítems Presupuestarios'!$A$4:$C$42,3,FALSE)</f>
        <v>78-Transferencias o Donaciones para Inversión</v>
      </c>
      <c r="W91" s="4">
        <v>780204</v>
      </c>
      <c r="X91" s="4" t="str">
        <f>VLOOKUP(W91,'Ítems Presupuestarios'!$A$4:$C$42,2,FALSE)</f>
        <v>Transferencias y Donaciones al Sector Privado no Financiero</v>
      </c>
      <c r="Y91" s="25"/>
      <c r="Z91" s="25"/>
      <c r="AA91" s="25"/>
      <c r="AB91" s="25"/>
      <c r="AC91" s="25"/>
      <c r="AD91" s="25"/>
      <c r="AE91" s="69">
        <v>7414.58</v>
      </c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  <c r="BF91" s="25"/>
      <c r="BG91" s="25"/>
      <c r="BH91" s="25"/>
      <c r="BI91" s="17">
        <f t="shared" si="13"/>
        <v>7414.58</v>
      </c>
      <c r="BJ91" s="16">
        <f t="shared" si="14"/>
        <v>0</v>
      </c>
      <c r="BK91" s="16">
        <f t="shared" si="15"/>
        <v>7414.58</v>
      </c>
      <c r="BL91" s="16"/>
      <c r="BM91" s="16"/>
      <c r="BN91" s="16"/>
      <c r="BO91" s="16"/>
      <c r="BP91" s="16"/>
      <c r="BQ91" s="16"/>
      <c r="BR91" s="16"/>
      <c r="BS91" s="16"/>
      <c r="BT91" s="17">
        <f t="shared" si="16"/>
        <v>7414.58</v>
      </c>
      <c r="BU91" s="26"/>
    </row>
    <row r="92" spans="1:73" s="57" customFormat="1" ht="51" x14ac:dyDescent="0.25">
      <c r="A92" s="20" t="s">
        <v>89</v>
      </c>
      <c r="B92" s="20" t="s">
        <v>91</v>
      </c>
      <c r="C92" s="20" t="s">
        <v>90</v>
      </c>
      <c r="D92" s="20" t="s">
        <v>203</v>
      </c>
      <c r="E92" s="4" t="s">
        <v>483</v>
      </c>
      <c r="F92" s="71" t="s">
        <v>208</v>
      </c>
      <c r="G92" s="20" t="s">
        <v>231</v>
      </c>
      <c r="H92" s="20">
        <v>2022</v>
      </c>
      <c r="I92" s="20" t="s">
        <v>450</v>
      </c>
      <c r="J92" s="21" t="s">
        <v>450</v>
      </c>
      <c r="K92" s="20"/>
      <c r="L92" s="4"/>
      <c r="M92" s="4"/>
      <c r="N92" s="4"/>
      <c r="O92" s="4"/>
      <c r="P92" s="10">
        <v>202</v>
      </c>
      <c r="Q92" s="10">
        <v>56</v>
      </c>
      <c r="R92" s="11">
        <v>7</v>
      </c>
      <c r="S92" s="12" t="s">
        <v>480</v>
      </c>
      <c r="T92" s="12">
        <v>8888</v>
      </c>
      <c r="U92" s="12">
        <v>8888</v>
      </c>
      <c r="V92" s="4" t="str">
        <f>VLOOKUP(W92,'Ítems Presupuestarios'!$A$4:$C$42,3,FALSE)</f>
        <v>78-Transferencias o Donaciones para Inversión</v>
      </c>
      <c r="W92" s="4">
        <v>780204</v>
      </c>
      <c r="X92" s="4" t="str">
        <f>VLOOKUP(W92,'Ítems Presupuestarios'!$A$4:$C$42,2,FALSE)</f>
        <v>Transferencias y Donaciones al Sector Privado no Financiero</v>
      </c>
      <c r="Y92" s="25"/>
      <c r="Z92" s="25"/>
      <c r="AA92" s="25"/>
      <c r="AB92" s="25"/>
      <c r="AC92" s="25"/>
      <c r="AD92" s="25"/>
      <c r="AE92" s="69">
        <v>37.2592</v>
      </c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  <c r="BF92" s="25"/>
      <c r="BG92" s="25"/>
      <c r="BH92" s="25"/>
      <c r="BI92" s="17">
        <f t="shared" si="13"/>
        <v>37.2592</v>
      </c>
      <c r="BJ92" s="16">
        <f t="shared" si="14"/>
        <v>0</v>
      </c>
      <c r="BK92" s="16">
        <f t="shared" si="15"/>
        <v>37.2592</v>
      </c>
      <c r="BL92" s="16"/>
      <c r="BM92" s="16"/>
      <c r="BN92" s="16"/>
      <c r="BO92" s="16"/>
      <c r="BP92" s="16"/>
      <c r="BQ92" s="16"/>
      <c r="BR92" s="16"/>
      <c r="BS92" s="16"/>
      <c r="BT92" s="17">
        <f t="shared" si="16"/>
        <v>37.2592</v>
      </c>
      <c r="BU92" s="26"/>
    </row>
    <row r="93" spans="1:73" s="57" customFormat="1" ht="38.25" x14ac:dyDescent="0.25">
      <c r="A93" s="20" t="s">
        <v>89</v>
      </c>
      <c r="B93" s="20" t="s">
        <v>91</v>
      </c>
      <c r="C93" s="20" t="s">
        <v>90</v>
      </c>
      <c r="D93" s="20" t="s">
        <v>92</v>
      </c>
      <c r="E93" s="4" t="s">
        <v>207</v>
      </c>
      <c r="F93" s="20" t="s">
        <v>208</v>
      </c>
      <c r="G93" s="20" t="s">
        <v>232</v>
      </c>
      <c r="H93" s="20">
        <v>2022</v>
      </c>
      <c r="I93" s="20" t="s">
        <v>452</v>
      </c>
      <c r="J93" s="21" t="s">
        <v>452</v>
      </c>
      <c r="K93" s="20"/>
      <c r="L93" s="4"/>
      <c r="M93" s="4"/>
      <c r="N93" s="4"/>
      <c r="O93" s="4"/>
      <c r="P93" s="10">
        <v>202</v>
      </c>
      <c r="Q93" s="10">
        <v>56</v>
      </c>
      <c r="R93" s="11">
        <v>7</v>
      </c>
      <c r="S93" s="12" t="s">
        <v>480</v>
      </c>
      <c r="T93" s="12">
        <v>8888</v>
      </c>
      <c r="U93" s="12">
        <v>8888</v>
      </c>
      <c r="V93" s="4" t="str">
        <f>VLOOKUP(W93,'Ítems Presupuestarios'!$A$4:$C$42,3,FALSE)</f>
        <v>78-Transferencias o Donaciones para Inversión</v>
      </c>
      <c r="W93" s="4">
        <v>780204</v>
      </c>
      <c r="X93" s="4" t="str">
        <f>VLOOKUP(W93,'Ítems Presupuestarios'!$A$4:$C$42,2,FALSE)</f>
        <v>Transferencias y Donaciones al Sector Privado no Financiero</v>
      </c>
      <c r="Y93" s="25"/>
      <c r="Z93" s="25"/>
      <c r="AA93" s="25"/>
      <c r="AB93" s="25"/>
      <c r="AC93" s="25"/>
      <c r="AD93" s="25"/>
      <c r="AE93" s="25">
        <v>3959.75</v>
      </c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  <c r="BF93" s="25"/>
      <c r="BG93" s="25"/>
      <c r="BH93" s="25"/>
      <c r="BI93" s="17">
        <f t="shared" si="13"/>
        <v>3959.75</v>
      </c>
      <c r="BJ93" s="16">
        <f t="shared" si="14"/>
        <v>0</v>
      </c>
      <c r="BK93" s="16">
        <f t="shared" si="15"/>
        <v>3959.75</v>
      </c>
      <c r="BL93" s="16">
        <v>3959.75</v>
      </c>
      <c r="BM93" s="16"/>
      <c r="BN93" s="16"/>
      <c r="BO93" s="16"/>
      <c r="BP93" s="16"/>
      <c r="BQ93" s="16"/>
      <c r="BR93" s="16"/>
      <c r="BS93" s="16"/>
      <c r="BT93" s="17">
        <f t="shared" si="16"/>
        <v>0</v>
      </c>
      <c r="BU93" s="26"/>
    </row>
    <row r="94" spans="1:73" s="57" customFormat="1" ht="38.25" x14ac:dyDescent="0.25">
      <c r="A94" s="20" t="s">
        <v>89</v>
      </c>
      <c r="B94" s="20" t="s">
        <v>91</v>
      </c>
      <c r="C94" s="20" t="s">
        <v>90</v>
      </c>
      <c r="D94" s="20" t="s">
        <v>92</v>
      </c>
      <c r="E94" s="4" t="s">
        <v>207</v>
      </c>
      <c r="F94" s="20" t="s">
        <v>208</v>
      </c>
      <c r="G94" s="20" t="s">
        <v>233</v>
      </c>
      <c r="H94" s="20">
        <v>2022</v>
      </c>
      <c r="I94" s="20" t="s">
        <v>450</v>
      </c>
      <c r="J94" s="21" t="s">
        <v>450</v>
      </c>
      <c r="K94" s="20"/>
      <c r="L94" s="4"/>
      <c r="M94" s="4"/>
      <c r="N94" s="4"/>
      <c r="O94" s="4"/>
      <c r="P94" s="10">
        <v>202</v>
      </c>
      <c r="Q94" s="10">
        <v>56</v>
      </c>
      <c r="R94" s="11">
        <v>7</v>
      </c>
      <c r="S94" s="12" t="s">
        <v>480</v>
      </c>
      <c r="T94" s="12">
        <v>8888</v>
      </c>
      <c r="U94" s="12">
        <v>8888</v>
      </c>
      <c r="V94" s="4" t="str">
        <f>VLOOKUP(W94,'Ítems Presupuestarios'!$A$4:$C$42,3,FALSE)</f>
        <v>78-Transferencias o Donaciones para Inversión</v>
      </c>
      <c r="W94" s="4">
        <v>780204</v>
      </c>
      <c r="X94" s="4" t="str">
        <f>VLOOKUP(W94,'Ítems Presupuestarios'!$A$4:$C$42,2,FALSE)</f>
        <v>Transferencias y Donaciones al Sector Privado no Financiero</v>
      </c>
      <c r="Y94" s="25"/>
      <c r="Z94" s="25"/>
      <c r="AA94" s="25"/>
      <c r="AB94" s="25"/>
      <c r="AC94" s="25"/>
      <c r="AD94" s="25"/>
      <c r="AE94" s="25">
        <v>19.898250000000001</v>
      </c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  <c r="AS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  <c r="BF94" s="25"/>
      <c r="BG94" s="25"/>
      <c r="BH94" s="25"/>
      <c r="BI94" s="17">
        <f t="shared" si="13"/>
        <v>19.898250000000001</v>
      </c>
      <c r="BJ94" s="16">
        <f t="shared" si="14"/>
        <v>0</v>
      </c>
      <c r="BK94" s="16">
        <f t="shared" si="15"/>
        <v>19.898250000000001</v>
      </c>
      <c r="BL94" s="16">
        <v>19.899999999999999</v>
      </c>
      <c r="BM94" s="16"/>
      <c r="BN94" s="16"/>
      <c r="BO94" s="16"/>
      <c r="BP94" s="16"/>
      <c r="BQ94" s="16"/>
      <c r="BR94" s="16"/>
      <c r="BS94" s="16"/>
      <c r="BT94" s="17">
        <f t="shared" si="16"/>
        <v>-1.7499999999976978E-3</v>
      </c>
      <c r="BU94" s="26"/>
    </row>
    <row r="95" spans="1:73" s="57" customFormat="1" ht="38.25" x14ac:dyDescent="0.25">
      <c r="A95" s="20" t="s">
        <v>89</v>
      </c>
      <c r="B95" s="20" t="s">
        <v>91</v>
      </c>
      <c r="C95" s="20" t="s">
        <v>90</v>
      </c>
      <c r="D95" s="20" t="s">
        <v>92</v>
      </c>
      <c r="E95" s="4" t="s">
        <v>211</v>
      </c>
      <c r="F95" s="20" t="s">
        <v>212</v>
      </c>
      <c r="G95" s="20" t="s">
        <v>234</v>
      </c>
      <c r="H95" s="20">
        <v>2022</v>
      </c>
      <c r="I95" s="20" t="s">
        <v>452</v>
      </c>
      <c r="J95" s="21" t="s">
        <v>452</v>
      </c>
      <c r="K95" s="20"/>
      <c r="L95" s="4"/>
      <c r="M95" s="4"/>
      <c r="N95" s="4"/>
      <c r="O95" s="4"/>
      <c r="P95" s="10">
        <v>202</v>
      </c>
      <c r="Q95" s="10">
        <v>56</v>
      </c>
      <c r="R95" s="11">
        <v>7</v>
      </c>
      <c r="S95" s="12" t="s">
        <v>480</v>
      </c>
      <c r="T95" s="12">
        <v>8888</v>
      </c>
      <c r="U95" s="12">
        <v>8888</v>
      </c>
      <c r="V95" s="4" t="str">
        <f>VLOOKUP(W95,'Ítems Presupuestarios'!$A$4:$C$42,3,FALSE)</f>
        <v>78-Transferencias o Donaciones para Inversión</v>
      </c>
      <c r="W95" s="4">
        <v>780204</v>
      </c>
      <c r="X95" s="4" t="str">
        <f>VLOOKUP(W95,'Ítems Presupuestarios'!$A$4:$C$42,2,FALSE)</f>
        <v>Transferencias y Donaciones al Sector Privado no Financiero</v>
      </c>
      <c r="Y95" s="25"/>
      <c r="Z95" s="25"/>
      <c r="AA95" s="25"/>
      <c r="AB95" s="25"/>
      <c r="AC95" s="25"/>
      <c r="AD95" s="25"/>
      <c r="AE95" s="25">
        <v>5807.64</v>
      </c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  <c r="BF95" s="25"/>
      <c r="BG95" s="25"/>
      <c r="BH95" s="25"/>
      <c r="BI95" s="17">
        <f t="shared" si="13"/>
        <v>5807.64</v>
      </c>
      <c r="BJ95" s="16">
        <f t="shared" si="14"/>
        <v>0</v>
      </c>
      <c r="BK95" s="16">
        <f t="shared" si="15"/>
        <v>5807.64</v>
      </c>
      <c r="BL95" s="16">
        <v>5807.64</v>
      </c>
      <c r="BM95" s="16"/>
      <c r="BN95" s="16"/>
      <c r="BO95" s="16"/>
      <c r="BP95" s="16"/>
      <c r="BQ95" s="16"/>
      <c r="BR95" s="16"/>
      <c r="BS95" s="16"/>
      <c r="BT95" s="17">
        <f t="shared" si="16"/>
        <v>0</v>
      </c>
      <c r="BU95" s="26"/>
    </row>
    <row r="96" spans="1:73" s="57" customFormat="1" ht="38.25" x14ac:dyDescent="0.25">
      <c r="A96" s="20" t="s">
        <v>89</v>
      </c>
      <c r="B96" s="20" t="s">
        <v>91</v>
      </c>
      <c r="C96" s="20" t="s">
        <v>90</v>
      </c>
      <c r="D96" s="20" t="s">
        <v>92</v>
      </c>
      <c r="E96" s="4" t="s">
        <v>211</v>
      </c>
      <c r="F96" s="20" t="s">
        <v>212</v>
      </c>
      <c r="G96" s="20" t="s">
        <v>235</v>
      </c>
      <c r="H96" s="20">
        <v>2022</v>
      </c>
      <c r="I96" s="20" t="s">
        <v>450</v>
      </c>
      <c r="J96" s="21" t="s">
        <v>450</v>
      </c>
      <c r="K96" s="20"/>
      <c r="L96" s="4"/>
      <c r="M96" s="4"/>
      <c r="N96" s="4"/>
      <c r="O96" s="4"/>
      <c r="P96" s="10">
        <v>202</v>
      </c>
      <c r="Q96" s="10">
        <v>56</v>
      </c>
      <c r="R96" s="11">
        <v>7</v>
      </c>
      <c r="S96" s="12" t="s">
        <v>480</v>
      </c>
      <c r="T96" s="12">
        <v>8888</v>
      </c>
      <c r="U96" s="12">
        <v>8888</v>
      </c>
      <c r="V96" s="4" t="str">
        <f>VLOOKUP(W96,'Ítems Presupuestarios'!$A$4:$C$42,3,FALSE)</f>
        <v>78-Transferencias o Donaciones para Inversión</v>
      </c>
      <c r="W96" s="4">
        <v>780204</v>
      </c>
      <c r="X96" s="4" t="str">
        <f>VLOOKUP(W96,'Ítems Presupuestarios'!$A$4:$C$42,2,FALSE)</f>
        <v>Transferencias y Donaciones al Sector Privado no Financiero</v>
      </c>
      <c r="Y96" s="25"/>
      <c r="Z96" s="25"/>
      <c r="AA96" s="25"/>
      <c r="AB96" s="25"/>
      <c r="AC96" s="25"/>
      <c r="AD96" s="25"/>
      <c r="AE96" s="25">
        <v>29.184100000000004</v>
      </c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  <c r="AQ96" s="25"/>
      <c r="AR96" s="25"/>
      <c r="AS96" s="25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  <c r="BF96" s="25"/>
      <c r="BG96" s="25"/>
      <c r="BH96" s="25"/>
      <c r="BI96" s="17">
        <f t="shared" si="13"/>
        <v>29.184100000000004</v>
      </c>
      <c r="BJ96" s="16">
        <f t="shared" si="14"/>
        <v>0</v>
      </c>
      <c r="BK96" s="16">
        <f t="shared" si="15"/>
        <v>29.184100000000004</v>
      </c>
      <c r="BL96" s="16">
        <v>29.18</v>
      </c>
      <c r="BM96" s="16"/>
      <c r="BN96" s="16"/>
      <c r="BO96" s="16"/>
      <c r="BP96" s="16"/>
      <c r="BQ96" s="16"/>
      <c r="BR96" s="16"/>
      <c r="BS96" s="16"/>
      <c r="BT96" s="17">
        <f t="shared" si="16"/>
        <v>4.1000000000046555E-3</v>
      </c>
      <c r="BU96" s="26"/>
    </row>
    <row r="97" spans="1:73" s="57" customFormat="1" ht="51" x14ac:dyDescent="0.25">
      <c r="A97" s="20" t="s">
        <v>89</v>
      </c>
      <c r="B97" s="20" t="s">
        <v>91</v>
      </c>
      <c r="C97" s="20" t="s">
        <v>90</v>
      </c>
      <c r="D97" s="20" t="s">
        <v>203</v>
      </c>
      <c r="E97" s="4" t="s">
        <v>215</v>
      </c>
      <c r="F97" s="20" t="s">
        <v>216</v>
      </c>
      <c r="G97" s="20" t="s">
        <v>236</v>
      </c>
      <c r="H97" s="20">
        <v>2022</v>
      </c>
      <c r="I97" s="20" t="s">
        <v>452</v>
      </c>
      <c r="J97" s="21" t="s">
        <v>452</v>
      </c>
      <c r="K97" s="20"/>
      <c r="L97" s="4"/>
      <c r="M97" s="4"/>
      <c r="N97" s="4"/>
      <c r="O97" s="4"/>
      <c r="P97" s="10">
        <v>202</v>
      </c>
      <c r="Q97" s="10">
        <v>56</v>
      </c>
      <c r="R97" s="11">
        <v>7</v>
      </c>
      <c r="S97" s="12" t="s">
        <v>480</v>
      </c>
      <c r="T97" s="12">
        <v>8888</v>
      </c>
      <c r="U97" s="12">
        <v>8888</v>
      </c>
      <c r="V97" s="4" t="str">
        <f>VLOOKUP(W97,'Ítems Presupuestarios'!$A$4:$C$42,3,FALSE)</f>
        <v>78-Transferencias o Donaciones para Inversión</v>
      </c>
      <c r="W97" s="4">
        <v>780204</v>
      </c>
      <c r="X97" s="4" t="str">
        <f>VLOOKUP(W97,'Ítems Presupuestarios'!$A$4:$C$42,2,FALSE)</f>
        <v>Transferencias y Donaciones al Sector Privado no Financiero</v>
      </c>
      <c r="Y97" s="25"/>
      <c r="Z97" s="25"/>
      <c r="AA97" s="25"/>
      <c r="AB97" s="25"/>
      <c r="AC97" s="25"/>
      <c r="AD97" s="25"/>
      <c r="AE97" s="25">
        <v>73915.47</v>
      </c>
      <c r="AF97" s="25"/>
      <c r="AG97" s="25"/>
      <c r="AH97" s="25"/>
      <c r="AI97" s="25"/>
      <c r="AJ97" s="25"/>
      <c r="AK97" s="25"/>
      <c r="AL97" s="25"/>
      <c r="AM97" s="25"/>
      <c r="AN97" s="25"/>
      <c r="AO97" s="25"/>
      <c r="AP97" s="25"/>
      <c r="AQ97" s="25"/>
      <c r="AR97" s="25"/>
      <c r="AS97" s="25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  <c r="BF97" s="25"/>
      <c r="BG97" s="25"/>
      <c r="BH97" s="25"/>
      <c r="BI97" s="17">
        <f t="shared" si="13"/>
        <v>73915.47</v>
      </c>
      <c r="BJ97" s="16">
        <f t="shared" si="14"/>
        <v>0</v>
      </c>
      <c r="BK97" s="16">
        <f t="shared" si="15"/>
        <v>73915.47</v>
      </c>
      <c r="BL97" s="16"/>
      <c r="BM97" s="16"/>
      <c r="BN97" s="16"/>
      <c r="BO97" s="16"/>
      <c r="BP97" s="16"/>
      <c r="BQ97" s="16"/>
      <c r="BR97" s="16"/>
      <c r="BS97" s="16"/>
      <c r="BT97" s="17">
        <f t="shared" si="16"/>
        <v>73915.47</v>
      </c>
      <c r="BU97" s="26"/>
    </row>
    <row r="98" spans="1:73" s="57" customFormat="1" ht="51" x14ac:dyDescent="0.25">
      <c r="A98" s="20" t="s">
        <v>89</v>
      </c>
      <c r="B98" s="20" t="s">
        <v>91</v>
      </c>
      <c r="C98" s="20" t="s">
        <v>90</v>
      </c>
      <c r="D98" s="20" t="s">
        <v>203</v>
      </c>
      <c r="E98" s="4" t="s">
        <v>215</v>
      </c>
      <c r="F98" s="20" t="s">
        <v>216</v>
      </c>
      <c r="G98" s="20" t="s">
        <v>237</v>
      </c>
      <c r="H98" s="20">
        <v>2022</v>
      </c>
      <c r="I98" s="20" t="s">
        <v>450</v>
      </c>
      <c r="J98" s="21" t="s">
        <v>450</v>
      </c>
      <c r="K98" s="20"/>
      <c r="L98" s="4"/>
      <c r="M98" s="4"/>
      <c r="N98" s="4"/>
      <c r="O98" s="4"/>
      <c r="P98" s="10">
        <v>202</v>
      </c>
      <c r="Q98" s="10">
        <v>56</v>
      </c>
      <c r="R98" s="11">
        <v>7</v>
      </c>
      <c r="S98" s="12" t="s">
        <v>480</v>
      </c>
      <c r="T98" s="12">
        <v>8888</v>
      </c>
      <c r="U98" s="12">
        <v>8888</v>
      </c>
      <c r="V98" s="4" t="str">
        <f>VLOOKUP(W98,'Ítems Presupuestarios'!$A$4:$C$42,3,FALSE)</f>
        <v>78-Transferencias o Donaciones para Inversión</v>
      </c>
      <c r="W98" s="4">
        <v>780204</v>
      </c>
      <c r="X98" s="4" t="str">
        <f>VLOOKUP(W98,'Ítems Presupuestarios'!$A$4:$C$42,2,FALSE)</f>
        <v>Transferencias y Donaciones al Sector Privado no Financiero</v>
      </c>
      <c r="Y98" s="25"/>
      <c r="Z98" s="25"/>
      <c r="AA98" s="25"/>
      <c r="AB98" s="25"/>
      <c r="AC98" s="25"/>
      <c r="AD98" s="25"/>
      <c r="AE98" s="25">
        <v>371.43449999999996</v>
      </c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  <c r="BF98" s="25"/>
      <c r="BG98" s="25"/>
      <c r="BH98" s="25"/>
      <c r="BI98" s="17">
        <f t="shared" si="13"/>
        <v>371.43449999999996</v>
      </c>
      <c r="BJ98" s="16">
        <f t="shared" si="14"/>
        <v>0</v>
      </c>
      <c r="BK98" s="16">
        <f t="shared" si="15"/>
        <v>371.43449999999996</v>
      </c>
      <c r="BL98" s="16"/>
      <c r="BM98" s="16"/>
      <c r="BN98" s="16"/>
      <c r="BO98" s="16"/>
      <c r="BP98" s="16"/>
      <c r="BQ98" s="16"/>
      <c r="BR98" s="16"/>
      <c r="BS98" s="16"/>
      <c r="BT98" s="17">
        <f t="shared" si="16"/>
        <v>371.43449999999996</v>
      </c>
      <c r="BU98" s="26"/>
    </row>
    <row r="99" spans="1:73" s="57" customFormat="1" ht="51" x14ac:dyDescent="0.25">
      <c r="A99" s="20" t="s">
        <v>89</v>
      </c>
      <c r="B99" s="20" t="s">
        <v>91</v>
      </c>
      <c r="C99" s="20" t="s">
        <v>90</v>
      </c>
      <c r="D99" s="20" t="s">
        <v>203</v>
      </c>
      <c r="E99" s="4" t="s">
        <v>219</v>
      </c>
      <c r="F99" s="20" t="s">
        <v>212</v>
      </c>
      <c r="G99" s="20" t="s">
        <v>234</v>
      </c>
      <c r="H99" s="20">
        <v>2022</v>
      </c>
      <c r="I99" s="20" t="s">
        <v>452</v>
      </c>
      <c r="J99" s="21" t="s">
        <v>452</v>
      </c>
      <c r="K99" s="20"/>
      <c r="L99" s="4"/>
      <c r="M99" s="4"/>
      <c r="N99" s="4"/>
      <c r="O99" s="4"/>
      <c r="P99" s="10">
        <v>202</v>
      </c>
      <c r="Q99" s="10">
        <v>56</v>
      </c>
      <c r="R99" s="11">
        <v>7</v>
      </c>
      <c r="S99" s="12" t="s">
        <v>480</v>
      </c>
      <c r="T99" s="12">
        <v>8888</v>
      </c>
      <c r="U99" s="12">
        <v>8888</v>
      </c>
      <c r="V99" s="4" t="str">
        <f>VLOOKUP(W99,'Ítems Presupuestarios'!$A$4:$C$42,3,FALSE)</f>
        <v>78-Transferencias o Donaciones para Inversión</v>
      </c>
      <c r="W99" s="4">
        <v>780204</v>
      </c>
      <c r="X99" s="4" t="str">
        <f>VLOOKUP(W99,'Ítems Presupuestarios'!$A$4:$C$42,2,FALSE)</f>
        <v>Transferencias y Donaciones al Sector Privado no Financiero</v>
      </c>
      <c r="Y99" s="25"/>
      <c r="Z99" s="25"/>
      <c r="AA99" s="25"/>
      <c r="AB99" s="25"/>
      <c r="AC99" s="25"/>
      <c r="AD99" s="25"/>
      <c r="AE99" s="25">
        <v>9239.43</v>
      </c>
      <c r="AF99" s="25"/>
      <c r="AG99" s="25"/>
      <c r="AH99" s="25"/>
      <c r="AI99" s="25"/>
      <c r="AJ99" s="25"/>
      <c r="AK99" s="25"/>
      <c r="AL99" s="25"/>
      <c r="AM99" s="25"/>
      <c r="AN99" s="25"/>
      <c r="AO99" s="25"/>
      <c r="AP99" s="25"/>
      <c r="AQ99" s="25"/>
      <c r="AR99" s="25"/>
      <c r="AS99" s="25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  <c r="BF99" s="25"/>
      <c r="BG99" s="25"/>
      <c r="BH99" s="25"/>
      <c r="BI99" s="17">
        <f t="shared" si="13"/>
        <v>9239.43</v>
      </c>
      <c r="BJ99" s="16">
        <f t="shared" si="14"/>
        <v>0</v>
      </c>
      <c r="BK99" s="16">
        <f t="shared" si="15"/>
        <v>9239.43</v>
      </c>
      <c r="BL99" s="16"/>
      <c r="BM99" s="16"/>
      <c r="BN99" s="16"/>
      <c r="BO99" s="16"/>
      <c r="BP99" s="16"/>
      <c r="BQ99" s="16"/>
      <c r="BR99" s="16"/>
      <c r="BS99" s="16"/>
      <c r="BT99" s="17">
        <f t="shared" si="16"/>
        <v>9239.43</v>
      </c>
      <c r="BU99" s="26"/>
    </row>
    <row r="100" spans="1:73" s="57" customFormat="1" ht="51" x14ac:dyDescent="0.25">
      <c r="A100" s="20" t="s">
        <v>89</v>
      </c>
      <c r="B100" s="20" t="s">
        <v>91</v>
      </c>
      <c r="C100" s="20" t="s">
        <v>90</v>
      </c>
      <c r="D100" s="20" t="s">
        <v>203</v>
      </c>
      <c r="E100" s="4" t="s">
        <v>219</v>
      </c>
      <c r="F100" s="20" t="s">
        <v>212</v>
      </c>
      <c r="G100" s="20" t="s">
        <v>235</v>
      </c>
      <c r="H100" s="20">
        <v>2022</v>
      </c>
      <c r="I100" s="20" t="s">
        <v>450</v>
      </c>
      <c r="J100" s="21" t="s">
        <v>450</v>
      </c>
      <c r="K100" s="20"/>
      <c r="L100" s="4"/>
      <c r="M100" s="4"/>
      <c r="N100" s="4"/>
      <c r="O100" s="4"/>
      <c r="P100" s="10">
        <v>202</v>
      </c>
      <c r="Q100" s="10">
        <v>56</v>
      </c>
      <c r="R100" s="11">
        <v>7</v>
      </c>
      <c r="S100" s="12" t="s">
        <v>480</v>
      </c>
      <c r="T100" s="12">
        <v>8888</v>
      </c>
      <c r="U100" s="12">
        <v>8888</v>
      </c>
      <c r="V100" s="4" t="str">
        <f>VLOOKUP(W100,'Ítems Presupuestarios'!$A$4:$C$42,3,FALSE)</f>
        <v>78-Transferencias o Donaciones para Inversión</v>
      </c>
      <c r="W100" s="4">
        <v>780204</v>
      </c>
      <c r="X100" s="4" t="str">
        <f>VLOOKUP(W100,'Ítems Presupuestarios'!$A$4:$C$42,2,FALSE)</f>
        <v>Transferencias y Donaciones al Sector Privado no Financiero</v>
      </c>
      <c r="Y100" s="25"/>
      <c r="Z100" s="25"/>
      <c r="AA100" s="25"/>
      <c r="AB100" s="25"/>
      <c r="AC100" s="25"/>
      <c r="AD100" s="25"/>
      <c r="AE100" s="25">
        <v>46.429300000000005</v>
      </c>
      <c r="AF100" s="25"/>
      <c r="AG100" s="25"/>
      <c r="AH100" s="25"/>
      <c r="AI100" s="25"/>
      <c r="AJ100" s="25"/>
      <c r="AK100" s="25"/>
      <c r="AL100" s="25"/>
      <c r="AM100" s="25"/>
      <c r="AN100" s="25"/>
      <c r="AO100" s="25"/>
      <c r="AP100" s="25"/>
      <c r="AQ100" s="25"/>
      <c r="AR100" s="25"/>
      <c r="AS100" s="25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  <c r="BF100" s="25"/>
      <c r="BG100" s="25"/>
      <c r="BH100" s="25"/>
      <c r="BI100" s="17">
        <f t="shared" si="13"/>
        <v>46.429300000000005</v>
      </c>
      <c r="BJ100" s="16">
        <f t="shared" si="14"/>
        <v>0</v>
      </c>
      <c r="BK100" s="16">
        <f t="shared" si="15"/>
        <v>46.429300000000005</v>
      </c>
      <c r="BL100" s="16"/>
      <c r="BM100" s="16"/>
      <c r="BN100" s="16"/>
      <c r="BO100" s="16"/>
      <c r="BP100" s="16"/>
      <c r="BQ100" s="16"/>
      <c r="BR100" s="16"/>
      <c r="BS100" s="16"/>
      <c r="BT100" s="17">
        <f t="shared" si="16"/>
        <v>46.429300000000005</v>
      </c>
      <c r="BU100" s="26"/>
    </row>
    <row r="101" spans="1:73" s="57" customFormat="1" ht="51" x14ac:dyDescent="0.25">
      <c r="A101" s="20" t="s">
        <v>89</v>
      </c>
      <c r="B101" s="20" t="s">
        <v>91</v>
      </c>
      <c r="C101" s="20" t="s">
        <v>90</v>
      </c>
      <c r="D101" s="20" t="s">
        <v>203</v>
      </c>
      <c r="E101" s="4" t="s">
        <v>221</v>
      </c>
      <c r="F101" s="20" t="s">
        <v>208</v>
      </c>
      <c r="G101" s="20" t="s">
        <v>238</v>
      </c>
      <c r="H101" s="20">
        <v>2022</v>
      </c>
      <c r="I101" s="20" t="s">
        <v>452</v>
      </c>
      <c r="J101" s="21" t="s">
        <v>452</v>
      </c>
      <c r="K101" s="20"/>
      <c r="L101" s="4"/>
      <c r="M101" s="4"/>
      <c r="N101" s="4"/>
      <c r="O101" s="4"/>
      <c r="P101" s="10">
        <v>202</v>
      </c>
      <c r="Q101" s="10">
        <v>56</v>
      </c>
      <c r="R101" s="11">
        <v>7</v>
      </c>
      <c r="S101" s="12" t="s">
        <v>480</v>
      </c>
      <c r="T101" s="12">
        <v>8888</v>
      </c>
      <c r="U101" s="12">
        <v>8888</v>
      </c>
      <c r="V101" s="4" t="str">
        <f>VLOOKUP(W101,'Ítems Presupuestarios'!$A$4:$C$42,3,FALSE)</f>
        <v>78-Transferencias o Donaciones para Inversión</v>
      </c>
      <c r="W101" s="4">
        <v>780204</v>
      </c>
      <c r="X101" s="4" t="str">
        <f>VLOOKUP(W101,'Ítems Presupuestarios'!$A$4:$C$42,2,FALSE)</f>
        <v>Transferencias y Donaciones al Sector Privado no Financiero</v>
      </c>
      <c r="Y101" s="25"/>
      <c r="Z101" s="25"/>
      <c r="AA101" s="25"/>
      <c r="AB101" s="25"/>
      <c r="AC101" s="25"/>
      <c r="AD101" s="25"/>
      <c r="AE101" s="25">
        <v>5939.64</v>
      </c>
      <c r="AF101" s="25"/>
      <c r="AG101" s="25"/>
      <c r="AH101" s="25"/>
      <c r="AI101" s="25"/>
      <c r="AJ101" s="25"/>
      <c r="AK101" s="25"/>
      <c r="AL101" s="25"/>
      <c r="AM101" s="25"/>
      <c r="AN101" s="25"/>
      <c r="AO101" s="25"/>
      <c r="AP101" s="25"/>
      <c r="AQ101" s="25"/>
      <c r="AR101" s="25"/>
      <c r="AS101" s="25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  <c r="BF101" s="25"/>
      <c r="BG101" s="25"/>
      <c r="BH101" s="25"/>
      <c r="BI101" s="17">
        <f t="shared" si="13"/>
        <v>5939.64</v>
      </c>
      <c r="BJ101" s="16">
        <f t="shared" si="14"/>
        <v>0</v>
      </c>
      <c r="BK101" s="16">
        <f t="shared" si="15"/>
        <v>5939.64</v>
      </c>
      <c r="BL101" s="16"/>
      <c r="BM101" s="16"/>
      <c r="BN101" s="16"/>
      <c r="BO101" s="16"/>
      <c r="BP101" s="16"/>
      <c r="BQ101" s="16"/>
      <c r="BR101" s="16"/>
      <c r="BS101" s="16"/>
      <c r="BT101" s="17">
        <f t="shared" si="16"/>
        <v>5939.64</v>
      </c>
      <c r="BU101" s="26"/>
    </row>
    <row r="102" spans="1:73" s="57" customFormat="1" ht="51" x14ac:dyDescent="0.25">
      <c r="A102" s="20" t="s">
        <v>89</v>
      </c>
      <c r="B102" s="20" t="s">
        <v>91</v>
      </c>
      <c r="C102" s="20" t="s">
        <v>90</v>
      </c>
      <c r="D102" s="20" t="s">
        <v>203</v>
      </c>
      <c r="E102" s="4" t="s">
        <v>221</v>
      </c>
      <c r="F102" s="20" t="s">
        <v>208</v>
      </c>
      <c r="G102" s="20" t="s">
        <v>239</v>
      </c>
      <c r="H102" s="20">
        <v>2022</v>
      </c>
      <c r="I102" s="20" t="s">
        <v>450</v>
      </c>
      <c r="J102" s="21" t="s">
        <v>450</v>
      </c>
      <c r="K102" s="20"/>
      <c r="L102" s="4"/>
      <c r="M102" s="4"/>
      <c r="N102" s="4"/>
      <c r="O102" s="4"/>
      <c r="P102" s="10">
        <v>202</v>
      </c>
      <c r="Q102" s="10">
        <v>56</v>
      </c>
      <c r="R102" s="11">
        <v>7</v>
      </c>
      <c r="S102" s="12" t="s">
        <v>480</v>
      </c>
      <c r="T102" s="12">
        <v>8888</v>
      </c>
      <c r="U102" s="12">
        <v>8888</v>
      </c>
      <c r="V102" s="4" t="str">
        <f>VLOOKUP(W102,'Ítems Presupuestarios'!$A$4:$C$42,3,FALSE)</f>
        <v>78-Transferencias o Donaciones para Inversión</v>
      </c>
      <c r="W102" s="4">
        <v>780204</v>
      </c>
      <c r="X102" s="4" t="str">
        <f>VLOOKUP(W102,'Ítems Presupuestarios'!$A$4:$C$42,2,FALSE)</f>
        <v>Transferencias y Donaciones al Sector Privado no Financiero</v>
      </c>
      <c r="Y102" s="25"/>
      <c r="Z102" s="25"/>
      <c r="AA102" s="25"/>
      <c r="AB102" s="25"/>
      <c r="AC102" s="25"/>
      <c r="AD102" s="25"/>
      <c r="AE102" s="25">
        <v>29.847450000000006</v>
      </c>
      <c r="AF102" s="25"/>
      <c r="AG102" s="25"/>
      <c r="AH102" s="25"/>
      <c r="AI102" s="25"/>
      <c r="AJ102" s="25"/>
      <c r="AK102" s="25"/>
      <c r="AL102" s="25"/>
      <c r="AM102" s="25"/>
      <c r="AN102" s="25"/>
      <c r="AO102" s="25"/>
      <c r="AP102" s="25"/>
      <c r="AQ102" s="25"/>
      <c r="AR102" s="25"/>
      <c r="AS102" s="25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  <c r="BF102" s="25"/>
      <c r="BG102" s="25"/>
      <c r="BH102" s="25"/>
      <c r="BI102" s="17">
        <f t="shared" si="13"/>
        <v>29.847450000000006</v>
      </c>
      <c r="BJ102" s="16">
        <f t="shared" si="14"/>
        <v>0</v>
      </c>
      <c r="BK102" s="16">
        <f t="shared" si="15"/>
        <v>29.847450000000006</v>
      </c>
      <c r="BL102" s="16"/>
      <c r="BM102" s="16"/>
      <c r="BN102" s="16"/>
      <c r="BO102" s="16"/>
      <c r="BP102" s="16"/>
      <c r="BQ102" s="16"/>
      <c r="BR102" s="16"/>
      <c r="BS102" s="16"/>
      <c r="BT102" s="17">
        <f t="shared" si="16"/>
        <v>29.847450000000006</v>
      </c>
      <c r="BU102" s="26"/>
    </row>
    <row r="103" spans="1:73" s="57" customFormat="1" ht="38.25" x14ac:dyDescent="0.25">
      <c r="A103" s="20" t="s">
        <v>89</v>
      </c>
      <c r="B103" s="20" t="s">
        <v>91</v>
      </c>
      <c r="C103" s="20" t="s">
        <v>90</v>
      </c>
      <c r="D103" s="20" t="s">
        <v>92</v>
      </c>
      <c r="E103" s="4" t="s">
        <v>207</v>
      </c>
      <c r="F103" s="20" t="s">
        <v>208</v>
      </c>
      <c r="G103" s="20" t="s">
        <v>240</v>
      </c>
      <c r="H103" s="20">
        <v>2022</v>
      </c>
      <c r="I103" s="20" t="s">
        <v>453</v>
      </c>
      <c r="J103" s="21" t="s">
        <v>453</v>
      </c>
      <c r="K103" s="20"/>
      <c r="L103" s="4"/>
      <c r="M103" s="4"/>
      <c r="N103" s="4"/>
      <c r="O103" s="4"/>
      <c r="P103" s="10">
        <v>202</v>
      </c>
      <c r="Q103" s="10">
        <v>56</v>
      </c>
      <c r="R103" s="11">
        <v>7</v>
      </c>
      <c r="S103" s="12" t="s">
        <v>480</v>
      </c>
      <c r="T103" s="12">
        <v>8888</v>
      </c>
      <c r="U103" s="12">
        <v>8888</v>
      </c>
      <c r="V103" s="4" t="str">
        <f>VLOOKUP(W103,'Ítems Presupuestarios'!$A$4:$C$42,3,FALSE)</f>
        <v>78-Transferencias o Donaciones para Inversión</v>
      </c>
      <c r="W103" s="4">
        <v>780204</v>
      </c>
      <c r="X103" s="4" t="str">
        <f>VLOOKUP(W103,'Ítems Presupuestarios'!$A$4:$C$42,2,FALSE)</f>
        <v>Transferencias y Donaciones al Sector Privado no Financiero</v>
      </c>
      <c r="Y103" s="25"/>
      <c r="Z103" s="25"/>
      <c r="AA103" s="25"/>
      <c r="AB103" s="25"/>
      <c r="AC103" s="25"/>
      <c r="AD103" s="25"/>
      <c r="AE103" s="25">
        <v>3561.12</v>
      </c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  <c r="AQ103" s="25"/>
      <c r="AR103" s="25"/>
      <c r="AS103" s="25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  <c r="BF103" s="25"/>
      <c r="BG103" s="25"/>
      <c r="BH103" s="25"/>
      <c r="BI103" s="17">
        <f t="shared" si="13"/>
        <v>3561.12</v>
      </c>
      <c r="BJ103" s="16">
        <f t="shared" si="14"/>
        <v>0</v>
      </c>
      <c r="BK103" s="16">
        <f t="shared" si="15"/>
        <v>3561.12</v>
      </c>
      <c r="BL103" s="16">
        <v>3561.12</v>
      </c>
      <c r="BM103" s="16"/>
      <c r="BN103" s="16"/>
      <c r="BO103" s="16"/>
      <c r="BP103" s="16"/>
      <c r="BQ103" s="16"/>
      <c r="BR103" s="16"/>
      <c r="BS103" s="16"/>
      <c r="BT103" s="17">
        <f t="shared" si="16"/>
        <v>0</v>
      </c>
      <c r="BU103" s="26"/>
    </row>
    <row r="104" spans="1:73" s="57" customFormat="1" ht="38.25" x14ac:dyDescent="0.25">
      <c r="A104" s="20" t="s">
        <v>89</v>
      </c>
      <c r="B104" s="20" t="s">
        <v>91</v>
      </c>
      <c r="C104" s="20" t="s">
        <v>90</v>
      </c>
      <c r="D104" s="20" t="s">
        <v>92</v>
      </c>
      <c r="E104" s="4" t="s">
        <v>207</v>
      </c>
      <c r="F104" s="20" t="s">
        <v>208</v>
      </c>
      <c r="G104" s="20" t="s">
        <v>241</v>
      </c>
      <c r="H104" s="20">
        <v>2022</v>
      </c>
      <c r="I104" s="20" t="s">
        <v>450</v>
      </c>
      <c r="J104" s="21" t="s">
        <v>450</v>
      </c>
      <c r="K104" s="20"/>
      <c r="L104" s="4"/>
      <c r="M104" s="4"/>
      <c r="N104" s="4"/>
      <c r="O104" s="4"/>
      <c r="P104" s="10">
        <v>202</v>
      </c>
      <c r="Q104" s="10">
        <v>56</v>
      </c>
      <c r="R104" s="11">
        <v>7</v>
      </c>
      <c r="S104" s="12" t="s">
        <v>480</v>
      </c>
      <c r="T104" s="12">
        <v>8888</v>
      </c>
      <c r="U104" s="12">
        <v>8888</v>
      </c>
      <c r="V104" s="4" t="str">
        <f>VLOOKUP(W104,'Ítems Presupuestarios'!$A$4:$C$42,3,FALSE)</f>
        <v>78-Transferencias o Donaciones para Inversión</v>
      </c>
      <c r="W104" s="4">
        <v>780204</v>
      </c>
      <c r="X104" s="4" t="str">
        <f>VLOOKUP(W104,'Ítems Presupuestarios'!$A$4:$C$42,2,FALSE)</f>
        <v>Transferencias y Donaciones al Sector Privado no Financiero</v>
      </c>
      <c r="Y104" s="25"/>
      <c r="Z104" s="25"/>
      <c r="AA104" s="25"/>
      <c r="AB104" s="25"/>
      <c r="AC104" s="25"/>
      <c r="AD104" s="25"/>
      <c r="AE104" s="25">
        <v>17.895099999999999</v>
      </c>
      <c r="AF104" s="25"/>
      <c r="AG104" s="25"/>
      <c r="AH104" s="25"/>
      <c r="AI104" s="25"/>
      <c r="AJ104" s="25"/>
      <c r="AK104" s="25"/>
      <c r="AL104" s="25"/>
      <c r="AM104" s="25"/>
      <c r="AN104" s="25"/>
      <c r="AO104" s="25"/>
      <c r="AP104" s="25"/>
      <c r="AQ104" s="25"/>
      <c r="AR104" s="25"/>
      <c r="AS104" s="25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  <c r="BF104" s="25"/>
      <c r="BG104" s="25"/>
      <c r="BH104" s="25"/>
      <c r="BI104" s="17">
        <f t="shared" si="13"/>
        <v>17.895099999999999</v>
      </c>
      <c r="BJ104" s="16">
        <f t="shared" si="14"/>
        <v>0</v>
      </c>
      <c r="BK104" s="16">
        <f t="shared" si="15"/>
        <v>17.895099999999999</v>
      </c>
      <c r="BL104" s="16">
        <v>17.899999999999999</v>
      </c>
      <c r="BM104" s="16"/>
      <c r="BN104" s="16"/>
      <c r="BO104" s="16"/>
      <c r="BP104" s="16"/>
      <c r="BQ104" s="16"/>
      <c r="BR104" s="16"/>
      <c r="BS104" s="16"/>
      <c r="BT104" s="17">
        <f t="shared" si="16"/>
        <v>-4.8999999999992383E-3</v>
      </c>
      <c r="BU104" s="26"/>
    </row>
    <row r="105" spans="1:73" s="57" customFormat="1" ht="38.25" x14ac:dyDescent="0.25">
      <c r="A105" s="20" t="s">
        <v>89</v>
      </c>
      <c r="B105" s="20" t="s">
        <v>91</v>
      </c>
      <c r="C105" s="20" t="s">
        <v>90</v>
      </c>
      <c r="D105" s="20" t="s">
        <v>92</v>
      </c>
      <c r="E105" s="4" t="s">
        <v>211</v>
      </c>
      <c r="F105" s="20" t="s">
        <v>212</v>
      </c>
      <c r="G105" s="20" t="s">
        <v>242</v>
      </c>
      <c r="H105" s="20">
        <v>2022</v>
      </c>
      <c r="I105" s="20" t="s">
        <v>453</v>
      </c>
      <c r="J105" s="21" t="s">
        <v>453</v>
      </c>
      <c r="K105" s="20"/>
      <c r="L105" s="4"/>
      <c r="M105" s="4"/>
      <c r="N105" s="4"/>
      <c r="O105" s="4"/>
      <c r="P105" s="10">
        <v>202</v>
      </c>
      <c r="Q105" s="10">
        <v>56</v>
      </c>
      <c r="R105" s="11">
        <v>7</v>
      </c>
      <c r="S105" s="12" t="s">
        <v>480</v>
      </c>
      <c r="T105" s="12">
        <v>8888</v>
      </c>
      <c r="U105" s="12">
        <v>8888</v>
      </c>
      <c r="V105" s="4" t="str">
        <f>VLOOKUP(W105,'Ítems Presupuestarios'!$A$4:$C$42,3,FALSE)</f>
        <v>78-Transferencias o Donaciones para Inversión</v>
      </c>
      <c r="W105" s="4">
        <v>780204</v>
      </c>
      <c r="X105" s="4" t="str">
        <f>VLOOKUP(W105,'Ítems Presupuestarios'!$A$4:$C$42,2,FALSE)</f>
        <v>Transferencias y Donaciones al Sector Privado no Financiero</v>
      </c>
      <c r="Y105" s="25"/>
      <c r="Z105" s="25"/>
      <c r="AA105" s="25"/>
      <c r="AB105" s="25"/>
      <c r="AC105" s="25"/>
      <c r="AD105" s="25"/>
      <c r="AE105" s="25">
        <v>5222.9799999999996</v>
      </c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  <c r="AR105" s="25"/>
      <c r="AS105" s="25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  <c r="BF105" s="25"/>
      <c r="BG105" s="25"/>
      <c r="BH105" s="25"/>
      <c r="BI105" s="17">
        <f t="shared" si="13"/>
        <v>5222.9799999999996</v>
      </c>
      <c r="BJ105" s="16">
        <f t="shared" si="14"/>
        <v>0</v>
      </c>
      <c r="BK105" s="16">
        <f t="shared" si="15"/>
        <v>5222.9799999999996</v>
      </c>
      <c r="BL105" s="16">
        <v>4888.93</v>
      </c>
      <c r="BM105" s="16"/>
      <c r="BN105" s="16"/>
      <c r="BO105" s="16"/>
      <c r="BP105" s="16"/>
      <c r="BQ105" s="16"/>
      <c r="BR105" s="16"/>
      <c r="BS105" s="16"/>
      <c r="BT105" s="17">
        <f t="shared" si="16"/>
        <v>334.04999999999927</v>
      </c>
      <c r="BU105" s="26"/>
    </row>
    <row r="106" spans="1:73" s="57" customFormat="1" ht="38.25" x14ac:dyDescent="0.25">
      <c r="A106" s="20" t="s">
        <v>89</v>
      </c>
      <c r="B106" s="20" t="s">
        <v>91</v>
      </c>
      <c r="C106" s="20" t="s">
        <v>90</v>
      </c>
      <c r="D106" s="20" t="s">
        <v>92</v>
      </c>
      <c r="E106" s="4" t="s">
        <v>211</v>
      </c>
      <c r="F106" s="20" t="s">
        <v>212</v>
      </c>
      <c r="G106" s="20" t="s">
        <v>243</v>
      </c>
      <c r="H106" s="20">
        <v>2022</v>
      </c>
      <c r="I106" s="20" t="s">
        <v>450</v>
      </c>
      <c r="J106" s="21" t="s">
        <v>450</v>
      </c>
      <c r="K106" s="20"/>
      <c r="L106" s="4"/>
      <c r="M106" s="4"/>
      <c r="N106" s="4"/>
      <c r="O106" s="4"/>
      <c r="P106" s="10">
        <v>202</v>
      </c>
      <c r="Q106" s="10">
        <v>56</v>
      </c>
      <c r="R106" s="11">
        <v>7</v>
      </c>
      <c r="S106" s="12" t="s">
        <v>480</v>
      </c>
      <c r="T106" s="12">
        <v>8888</v>
      </c>
      <c r="U106" s="12">
        <v>8888</v>
      </c>
      <c r="V106" s="4" t="str">
        <f>VLOOKUP(W106,'Ítems Presupuestarios'!$A$4:$C$42,3,FALSE)</f>
        <v>78-Transferencias o Donaciones para Inversión</v>
      </c>
      <c r="W106" s="4">
        <v>780204</v>
      </c>
      <c r="X106" s="4" t="str">
        <f>VLOOKUP(W106,'Ítems Presupuestarios'!$A$4:$C$42,2,FALSE)</f>
        <v>Transferencias y Donaciones al Sector Privado no Financiero</v>
      </c>
      <c r="Y106" s="25"/>
      <c r="Z106" s="25"/>
      <c r="AA106" s="25"/>
      <c r="AB106" s="25"/>
      <c r="AC106" s="25"/>
      <c r="AD106" s="25"/>
      <c r="AE106" s="25">
        <v>26.24615</v>
      </c>
      <c r="AF106" s="25"/>
      <c r="AG106" s="25"/>
      <c r="AH106" s="25"/>
      <c r="AI106" s="25"/>
      <c r="AJ106" s="25"/>
      <c r="AK106" s="25"/>
      <c r="AL106" s="25"/>
      <c r="AM106" s="25"/>
      <c r="AN106" s="25"/>
      <c r="AO106" s="25"/>
      <c r="AP106" s="25"/>
      <c r="AQ106" s="25"/>
      <c r="AR106" s="25"/>
      <c r="AS106" s="25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  <c r="BF106" s="25"/>
      <c r="BG106" s="25"/>
      <c r="BH106" s="25"/>
      <c r="BI106" s="17">
        <f t="shared" si="13"/>
        <v>26.24615</v>
      </c>
      <c r="BJ106" s="16">
        <f t="shared" si="14"/>
        <v>0</v>
      </c>
      <c r="BK106" s="16">
        <f t="shared" si="15"/>
        <v>26.24615</v>
      </c>
      <c r="BL106" s="16">
        <v>26.25</v>
      </c>
      <c r="BM106" s="16"/>
      <c r="BN106" s="16"/>
      <c r="BO106" s="16"/>
      <c r="BP106" s="16"/>
      <c r="BQ106" s="16"/>
      <c r="BR106" s="16"/>
      <c r="BS106" s="16"/>
      <c r="BT106" s="17">
        <f t="shared" si="16"/>
        <v>-3.8499999999999091E-3</v>
      </c>
      <c r="BU106" s="26"/>
    </row>
    <row r="107" spans="1:73" s="57" customFormat="1" ht="51" x14ac:dyDescent="0.25">
      <c r="A107" s="20" t="s">
        <v>89</v>
      </c>
      <c r="B107" s="20" t="s">
        <v>91</v>
      </c>
      <c r="C107" s="20" t="s">
        <v>90</v>
      </c>
      <c r="D107" s="20" t="s">
        <v>203</v>
      </c>
      <c r="E107" s="4" t="s">
        <v>215</v>
      </c>
      <c r="F107" s="20" t="s">
        <v>216</v>
      </c>
      <c r="G107" s="20" t="s">
        <v>244</v>
      </c>
      <c r="H107" s="20">
        <v>2022</v>
      </c>
      <c r="I107" s="20" t="s">
        <v>453</v>
      </c>
      <c r="J107" s="21" t="s">
        <v>453</v>
      </c>
      <c r="K107" s="20"/>
      <c r="L107" s="4"/>
      <c r="M107" s="4"/>
      <c r="N107" s="4"/>
      <c r="O107" s="4"/>
      <c r="P107" s="10">
        <v>202</v>
      </c>
      <c r="Q107" s="10">
        <v>56</v>
      </c>
      <c r="R107" s="11">
        <v>7</v>
      </c>
      <c r="S107" s="12" t="s">
        <v>480</v>
      </c>
      <c r="T107" s="12">
        <v>8888</v>
      </c>
      <c r="U107" s="12">
        <v>8888</v>
      </c>
      <c r="V107" s="4" t="str">
        <f>VLOOKUP(W107,'Ítems Presupuestarios'!$A$4:$C$42,3,FALSE)</f>
        <v>78-Transferencias o Donaciones para Inversión</v>
      </c>
      <c r="W107" s="4">
        <v>780204</v>
      </c>
      <c r="X107" s="4" t="str">
        <f>VLOOKUP(W107,'Ítems Presupuestarios'!$A$4:$C$42,2,FALSE)</f>
        <v>Transferencias y Donaciones al Sector Privado no Financiero</v>
      </c>
      <c r="Y107" s="25"/>
      <c r="Z107" s="25"/>
      <c r="AA107" s="25"/>
      <c r="AB107" s="25"/>
      <c r="AC107" s="25"/>
      <c r="AD107" s="25"/>
      <c r="AE107" s="25">
        <v>66474.323999999993</v>
      </c>
      <c r="AF107" s="25"/>
      <c r="AG107" s="25"/>
      <c r="AH107" s="25"/>
      <c r="AI107" s="25"/>
      <c r="AJ107" s="25"/>
      <c r="AK107" s="25"/>
      <c r="AL107" s="25"/>
      <c r="AM107" s="25"/>
      <c r="AN107" s="25"/>
      <c r="AO107" s="25"/>
      <c r="AP107" s="25"/>
      <c r="AQ107" s="25"/>
      <c r="AR107" s="25"/>
      <c r="AS107" s="25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  <c r="BF107" s="25"/>
      <c r="BG107" s="25"/>
      <c r="BH107" s="25"/>
      <c r="BI107" s="17">
        <f t="shared" si="13"/>
        <v>66474.323999999993</v>
      </c>
      <c r="BJ107" s="16">
        <f t="shared" si="14"/>
        <v>0</v>
      </c>
      <c r="BK107" s="16">
        <f t="shared" si="15"/>
        <v>66474.323999999993</v>
      </c>
      <c r="BL107" s="16"/>
      <c r="BM107" s="16"/>
      <c r="BN107" s="16"/>
      <c r="BO107" s="16"/>
      <c r="BP107" s="16"/>
      <c r="BQ107" s="16"/>
      <c r="BR107" s="16"/>
      <c r="BS107" s="16"/>
      <c r="BT107" s="17">
        <f t="shared" si="16"/>
        <v>66474.323999999993</v>
      </c>
      <c r="BU107" s="26"/>
    </row>
    <row r="108" spans="1:73" s="57" customFormat="1" ht="51" x14ac:dyDescent="0.25">
      <c r="A108" s="20" t="s">
        <v>89</v>
      </c>
      <c r="B108" s="20" t="s">
        <v>91</v>
      </c>
      <c r="C108" s="20" t="s">
        <v>90</v>
      </c>
      <c r="D108" s="20" t="s">
        <v>203</v>
      </c>
      <c r="E108" s="4" t="s">
        <v>215</v>
      </c>
      <c r="F108" s="20" t="s">
        <v>216</v>
      </c>
      <c r="G108" s="20" t="s">
        <v>245</v>
      </c>
      <c r="H108" s="20">
        <v>2022</v>
      </c>
      <c r="I108" s="20" t="s">
        <v>450</v>
      </c>
      <c r="J108" s="20" t="s">
        <v>450</v>
      </c>
      <c r="K108" s="20"/>
      <c r="L108" s="4"/>
      <c r="M108" s="4"/>
      <c r="N108" s="4"/>
      <c r="O108" s="4"/>
      <c r="P108" s="10">
        <v>202</v>
      </c>
      <c r="Q108" s="10">
        <v>56</v>
      </c>
      <c r="R108" s="11">
        <v>7</v>
      </c>
      <c r="S108" s="12" t="s">
        <v>480</v>
      </c>
      <c r="T108" s="12">
        <v>8888</v>
      </c>
      <c r="U108" s="12">
        <v>8888</v>
      </c>
      <c r="V108" s="4" t="str">
        <f>VLOOKUP(W108,'Ítems Presupuestarios'!$A$4:$C$42,3,FALSE)</f>
        <v>78-Transferencias o Donaciones para Inversión</v>
      </c>
      <c r="W108" s="4">
        <v>780204</v>
      </c>
      <c r="X108" s="4" t="str">
        <f>VLOOKUP(W108,'Ítems Presupuestarios'!$A$4:$C$42,2,FALSE)</f>
        <v>Transferencias y Donaciones al Sector Privado no Financiero</v>
      </c>
      <c r="Y108" s="25"/>
      <c r="Z108" s="25"/>
      <c r="AA108" s="25"/>
      <c r="AB108" s="25"/>
      <c r="AC108" s="25"/>
      <c r="AD108" s="25"/>
      <c r="AE108" s="25">
        <v>334.04181999999992</v>
      </c>
      <c r="AF108" s="25"/>
      <c r="AG108" s="25"/>
      <c r="AH108" s="25"/>
      <c r="AI108" s="25"/>
      <c r="AJ108" s="25"/>
      <c r="AK108" s="25"/>
      <c r="AL108" s="25"/>
      <c r="AM108" s="25"/>
      <c r="AN108" s="25"/>
      <c r="AO108" s="25"/>
      <c r="AP108" s="25"/>
      <c r="AQ108" s="25"/>
      <c r="AR108" s="25"/>
      <c r="AS108" s="25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  <c r="BF108" s="25"/>
      <c r="BG108" s="25"/>
      <c r="BH108" s="25"/>
      <c r="BI108" s="17">
        <f t="shared" si="13"/>
        <v>334.04181999999992</v>
      </c>
      <c r="BJ108" s="16">
        <f t="shared" si="14"/>
        <v>0</v>
      </c>
      <c r="BK108" s="16">
        <f t="shared" si="15"/>
        <v>334.04181999999992</v>
      </c>
      <c r="BL108" s="16"/>
      <c r="BM108" s="16"/>
      <c r="BN108" s="16"/>
      <c r="BO108" s="16"/>
      <c r="BP108" s="16"/>
      <c r="BQ108" s="16"/>
      <c r="BR108" s="16"/>
      <c r="BS108" s="16"/>
      <c r="BT108" s="17">
        <f t="shared" si="16"/>
        <v>334.04181999999992</v>
      </c>
      <c r="BU108" s="26"/>
    </row>
    <row r="109" spans="1:73" s="57" customFormat="1" ht="51" x14ac:dyDescent="0.25">
      <c r="A109" s="20" t="s">
        <v>89</v>
      </c>
      <c r="B109" s="20" t="s">
        <v>91</v>
      </c>
      <c r="C109" s="20" t="s">
        <v>90</v>
      </c>
      <c r="D109" s="20" t="s">
        <v>203</v>
      </c>
      <c r="E109" s="4" t="s">
        <v>219</v>
      </c>
      <c r="F109" s="20" t="s">
        <v>212</v>
      </c>
      <c r="G109" s="20" t="s">
        <v>246</v>
      </c>
      <c r="H109" s="20">
        <v>2022</v>
      </c>
      <c r="I109" s="20" t="s">
        <v>453</v>
      </c>
      <c r="J109" s="21" t="s">
        <v>453</v>
      </c>
      <c r="K109" s="20"/>
      <c r="L109" s="4"/>
      <c r="M109" s="4"/>
      <c r="N109" s="4"/>
      <c r="O109" s="4"/>
      <c r="P109" s="10">
        <v>202</v>
      </c>
      <c r="Q109" s="10">
        <v>56</v>
      </c>
      <c r="R109" s="11">
        <v>7</v>
      </c>
      <c r="S109" s="12" t="s">
        <v>480</v>
      </c>
      <c r="T109" s="12">
        <v>8888</v>
      </c>
      <c r="U109" s="12">
        <v>8888</v>
      </c>
      <c r="V109" s="4" t="str">
        <f>VLOOKUP(W109,'Ítems Presupuestarios'!$A$4:$C$42,3,FALSE)</f>
        <v>78-Transferencias o Donaciones para Inversión</v>
      </c>
      <c r="W109" s="4">
        <v>780204</v>
      </c>
      <c r="X109" s="4" t="str">
        <f>VLOOKUP(W109,'Ítems Presupuestarios'!$A$4:$C$42,2,FALSE)</f>
        <v>Transferencias y Donaciones al Sector Privado no Financiero</v>
      </c>
      <c r="Y109" s="25"/>
      <c r="Z109" s="25"/>
      <c r="AA109" s="25"/>
      <c r="AB109" s="25"/>
      <c r="AC109" s="25"/>
      <c r="AD109" s="25"/>
      <c r="AE109" s="25">
        <v>8309.2800000000007</v>
      </c>
      <c r="AF109" s="25"/>
      <c r="AG109" s="25"/>
      <c r="AH109" s="25"/>
      <c r="AI109" s="25"/>
      <c r="AJ109" s="25"/>
      <c r="AK109" s="25"/>
      <c r="AL109" s="25"/>
      <c r="AM109" s="25"/>
      <c r="AN109" s="25"/>
      <c r="AO109" s="25"/>
      <c r="AP109" s="25"/>
      <c r="AQ109" s="25"/>
      <c r="AR109" s="25"/>
      <c r="AS109" s="25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  <c r="BF109" s="25"/>
      <c r="BG109" s="25"/>
      <c r="BH109" s="25"/>
      <c r="BI109" s="17">
        <f t="shared" si="13"/>
        <v>8309.2800000000007</v>
      </c>
      <c r="BJ109" s="16">
        <f t="shared" si="14"/>
        <v>0</v>
      </c>
      <c r="BK109" s="16">
        <f t="shared" si="15"/>
        <v>8309.2800000000007</v>
      </c>
      <c r="BL109" s="16"/>
      <c r="BM109" s="16"/>
      <c r="BN109" s="16"/>
      <c r="BO109" s="16"/>
      <c r="BP109" s="16"/>
      <c r="BQ109" s="16"/>
      <c r="BR109" s="16"/>
      <c r="BS109" s="16"/>
      <c r="BT109" s="17">
        <f t="shared" si="16"/>
        <v>8309.2800000000007</v>
      </c>
      <c r="BU109" s="26"/>
    </row>
    <row r="110" spans="1:73" s="57" customFormat="1" ht="51" x14ac:dyDescent="0.25">
      <c r="A110" s="20" t="s">
        <v>89</v>
      </c>
      <c r="B110" s="20" t="s">
        <v>91</v>
      </c>
      <c r="C110" s="20" t="s">
        <v>90</v>
      </c>
      <c r="D110" s="20" t="s">
        <v>203</v>
      </c>
      <c r="E110" s="4" t="s">
        <v>219</v>
      </c>
      <c r="F110" s="20" t="s">
        <v>212</v>
      </c>
      <c r="G110" s="20" t="s">
        <v>247</v>
      </c>
      <c r="H110" s="20">
        <v>2022</v>
      </c>
      <c r="I110" s="20" t="s">
        <v>450</v>
      </c>
      <c r="J110" s="21" t="s">
        <v>450</v>
      </c>
      <c r="K110" s="20"/>
      <c r="L110" s="4"/>
      <c r="M110" s="4"/>
      <c r="N110" s="4"/>
      <c r="O110" s="4"/>
      <c r="P110" s="10">
        <v>202</v>
      </c>
      <c r="Q110" s="10">
        <v>56</v>
      </c>
      <c r="R110" s="11">
        <v>7</v>
      </c>
      <c r="S110" s="12" t="s">
        <v>480</v>
      </c>
      <c r="T110" s="12">
        <v>8888</v>
      </c>
      <c r="U110" s="12">
        <v>8888</v>
      </c>
      <c r="V110" s="4" t="str">
        <f>VLOOKUP(W110,'Ítems Presupuestarios'!$A$4:$C$42,3,FALSE)</f>
        <v>78-Transferencias o Donaciones para Inversión</v>
      </c>
      <c r="W110" s="4">
        <v>780204</v>
      </c>
      <c r="X110" s="4" t="str">
        <f>VLOOKUP(W110,'Ítems Presupuestarios'!$A$4:$C$42,2,FALSE)</f>
        <v>Transferencias y Donaciones al Sector Privado no Financiero</v>
      </c>
      <c r="Y110" s="25"/>
      <c r="Z110" s="25"/>
      <c r="AA110" s="25"/>
      <c r="AB110" s="25"/>
      <c r="AC110" s="25"/>
      <c r="AD110" s="25"/>
      <c r="AE110" s="25">
        <v>41.755200000000002</v>
      </c>
      <c r="AF110" s="25"/>
      <c r="AG110" s="25"/>
      <c r="AH110" s="25"/>
      <c r="AI110" s="25"/>
      <c r="AJ110" s="25"/>
      <c r="AK110" s="25"/>
      <c r="AL110" s="25"/>
      <c r="AM110" s="25"/>
      <c r="AN110" s="25"/>
      <c r="AO110" s="25"/>
      <c r="AP110" s="25"/>
      <c r="AQ110" s="25"/>
      <c r="AR110" s="25"/>
      <c r="AS110" s="25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  <c r="BF110" s="25"/>
      <c r="BG110" s="25"/>
      <c r="BH110" s="25"/>
      <c r="BI110" s="17">
        <f t="shared" si="13"/>
        <v>41.755200000000002</v>
      </c>
      <c r="BJ110" s="16">
        <f t="shared" si="14"/>
        <v>0</v>
      </c>
      <c r="BK110" s="16">
        <f t="shared" si="15"/>
        <v>41.755200000000002</v>
      </c>
      <c r="BL110" s="16"/>
      <c r="BM110" s="16"/>
      <c r="BN110" s="16"/>
      <c r="BO110" s="16"/>
      <c r="BP110" s="16"/>
      <c r="BQ110" s="16"/>
      <c r="BR110" s="16"/>
      <c r="BS110" s="16"/>
      <c r="BT110" s="17">
        <f t="shared" si="16"/>
        <v>41.755200000000002</v>
      </c>
      <c r="BU110" s="26"/>
    </row>
    <row r="111" spans="1:73" s="57" customFormat="1" ht="51" x14ac:dyDescent="0.25">
      <c r="A111" s="20" t="s">
        <v>89</v>
      </c>
      <c r="B111" s="20" t="s">
        <v>91</v>
      </c>
      <c r="C111" s="20" t="s">
        <v>90</v>
      </c>
      <c r="D111" s="20" t="s">
        <v>203</v>
      </c>
      <c r="E111" s="4" t="s">
        <v>221</v>
      </c>
      <c r="F111" s="20" t="s">
        <v>208</v>
      </c>
      <c r="G111" s="20" t="s">
        <v>248</v>
      </c>
      <c r="H111" s="20">
        <v>2022</v>
      </c>
      <c r="I111" s="20" t="s">
        <v>453</v>
      </c>
      <c r="J111" s="21" t="s">
        <v>453</v>
      </c>
      <c r="K111" s="20"/>
      <c r="L111" s="4"/>
      <c r="M111" s="4"/>
      <c r="N111" s="4"/>
      <c r="O111" s="4"/>
      <c r="P111" s="10">
        <v>202</v>
      </c>
      <c r="Q111" s="10">
        <v>56</v>
      </c>
      <c r="R111" s="11">
        <v>7</v>
      </c>
      <c r="S111" s="12" t="s">
        <v>480</v>
      </c>
      <c r="T111" s="12">
        <v>8888</v>
      </c>
      <c r="U111" s="12">
        <v>8888</v>
      </c>
      <c r="V111" s="4" t="str">
        <f>VLOOKUP(W111,'Ítems Presupuestarios'!$A$4:$C$42,3,FALSE)</f>
        <v>78-Transferencias o Donaciones para Inversión</v>
      </c>
      <c r="W111" s="4">
        <v>780204</v>
      </c>
      <c r="X111" s="4" t="str">
        <f>VLOOKUP(W111,'Ítems Presupuestarios'!$A$4:$C$42,2,FALSE)</f>
        <v>Transferencias y Donaciones al Sector Privado no Financiero</v>
      </c>
      <c r="Y111" s="25"/>
      <c r="Z111" s="25"/>
      <c r="AA111" s="25"/>
      <c r="AB111" s="25"/>
      <c r="AC111" s="25"/>
      <c r="AD111" s="25"/>
      <c r="AE111" s="25">
        <v>5341.69</v>
      </c>
      <c r="AF111" s="25"/>
      <c r="AG111" s="25"/>
      <c r="AH111" s="25"/>
      <c r="AI111" s="25"/>
      <c r="AJ111" s="25"/>
      <c r="AK111" s="25"/>
      <c r="AL111" s="25"/>
      <c r="AM111" s="25"/>
      <c r="AN111" s="25"/>
      <c r="AO111" s="25"/>
      <c r="AP111" s="25"/>
      <c r="AQ111" s="25"/>
      <c r="AR111" s="25"/>
      <c r="AS111" s="25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  <c r="BF111" s="25"/>
      <c r="BG111" s="25"/>
      <c r="BH111" s="25"/>
      <c r="BI111" s="17">
        <f t="shared" si="13"/>
        <v>5341.69</v>
      </c>
      <c r="BJ111" s="16">
        <f t="shared" si="14"/>
        <v>0</v>
      </c>
      <c r="BK111" s="16">
        <f t="shared" si="15"/>
        <v>5341.69</v>
      </c>
      <c r="BL111" s="16"/>
      <c r="BM111" s="16"/>
      <c r="BN111" s="16"/>
      <c r="BO111" s="16"/>
      <c r="BP111" s="16"/>
      <c r="BQ111" s="16"/>
      <c r="BR111" s="16"/>
      <c r="BS111" s="16"/>
      <c r="BT111" s="17">
        <f t="shared" si="16"/>
        <v>5341.69</v>
      </c>
      <c r="BU111" s="26"/>
    </row>
    <row r="112" spans="1:73" s="57" customFormat="1" ht="51" x14ac:dyDescent="0.25">
      <c r="A112" s="20" t="s">
        <v>89</v>
      </c>
      <c r="B112" s="20" t="s">
        <v>91</v>
      </c>
      <c r="C112" s="20" t="s">
        <v>90</v>
      </c>
      <c r="D112" s="20" t="s">
        <v>203</v>
      </c>
      <c r="E112" s="4" t="s">
        <v>221</v>
      </c>
      <c r="F112" s="20" t="s">
        <v>208</v>
      </c>
      <c r="G112" s="20" t="s">
        <v>249</v>
      </c>
      <c r="H112" s="20">
        <v>2022</v>
      </c>
      <c r="I112" s="20" t="s">
        <v>450</v>
      </c>
      <c r="J112" s="21" t="s">
        <v>450</v>
      </c>
      <c r="K112" s="20"/>
      <c r="L112" s="4"/>
      <c r="M112" s="4"/>
      <c r="N112" s="4"/>
      <c r="O112" s="4"/>
      <c r="P112" s="10">
        <v>202</v>
      </c>
      <c r="Q112" s="10">
        <v>56</v>
      </c>
      <c r="R112" s="11">
        <v>7</v>
      </c>
      <c r="S112" s="12" t="s">
        <v>480</v>
      </c>
      <c r="T112" s="12">
        <v>8888</v>
      </c>
      <c r="U112" s="12">
        <v>8888</v>
      </c>
      <c r="V112" s="4" t="str">
        <f>VLOOKUP(W112,'Ítems Presupuestarios'!$A$4:$C$42,3,FALSE)</f>
        <v>78-Transferencias o Donaciones para Inversión</v>
      </c>
      <c r="W112" s="4">
        <v>780204</v>
      </c>
      <c r="X112" s="4" t="str">
        <f>VLOOKUP(W112,'Ítems Presupuestarios'!$A$4:$C$42,2,FALSE)</f>
        <v>Transferencias y Donaciones al Sector Privado no Financiero</v>
      </c>
      <c r="Y112" s="25"/>
      <c r="Z112" s="25"/>
      <c r="AA112" s="25"/>
      <c r="AB112" s="25"/>
      <c r="AC112" s="25"/>
      <c r="AD112" s="25"/>
      <c r="AE112" s="25">
        <v>26.842599999999997</v>
      </c>
      <c r="AF112" s="25"/>
      <c r="AG112" s="25"/>
      <c r="AH112" s="25"/>
      <c r="AI112" s="25"/>
      <c r="AJ112" s="25"/>
      <c r="AK112" s="25"/>
      <c r="AL112" s="25"/>
      <c r="AM112" s="25"/>
      <c r="AN112" s="25"/>
      <c r="AO112" s="25"/>
      <c r="AP112" s="25"/>
      <c r="AQ112" s="25"/>
      <c r="AR112" s="25"/>
      <c r="AS112" s="25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  <c r="BF112" s="25"/>
      <c r="BG112" s="25"/>
      <c r="BH112" s="25"/>
      <c r="BI112" s="17">
        <f t="shared" si="13"/>
        <v>26.842599999999997</v>
      </c>
      <c r="BJ112" s="16">
        <f t="shared" si="14"/>
        <v>0</v>
      </c>
      <c r="BK112" s="16">
        <f t="shared" si="15"/>
        <v>26.842599999999997</v>
      </c>
      <c r="BL112" s="16"/>
      <c r="BM112" s="16"/>
      <c r="BN112" s="16"/>
      <c r="BO112" s="16"/>
      <c r="BP112" s="16"/>
      <c r="BQ112" s="16"/>
      <c r="BR112" s="16"/>
      <c r="BS112" s="16"/>
      <c r="BT112" s="17">
        <f t="shared" si="16"/>
        <v>26.842599999999997</v>
      </c>
      <c r="BU112" s="26"/>
    </row>
    <row r="113" spans="1:73" s="57" customFormat="1" ht="38.25" x14ac:dyDescent="0.25">
      <c r="A113" s="20" t="s">
        <v>89</v>
      </c>
      <c r="B113" s="20" t="s">
        <v>91</v>
      </c>
      <c r="C113" s="20" t="s">
        <v>90</v>
      </c>
      <c r="D113" s="20" t="s">
        <v>92</v>
      </c>
      <c r="E113" s="4" t="s">
        <v>207</v>
      </c>
      <c r="F113" s="20" t="s">
        <v>208</v>
      </c>
      <c r="G113" s="20" t="s">
        <v>250</v>
      </c>
      <c r="H113" s="20">
        <v>2022</v>
      </c>
      <c r="I113" s="20" t="s">
        <v>454</v>
      </c>
      <c r="J113" s="21" t="s">
        <v>454</v>
      </c>
      <c r="K113" s="20"/>
      <c r="L113" s="4"/>
      <c r="M113" s="4"/>
      <c r="N113" s="4"/>
      <c r="O113" s="4"/>
      <c r="P113" s="10">
        <v>202</v>
      </c>
      <c r="Q113" s="10">
        <v>56</v>
      </c>
      <c r="R113" s="11">
        <v>7</v>
      </c>
      <c r="S113" s="12" t="s">
        <v>480</v>
      </c>
      <c r="T113" s="12">
        <v>8888</v>
      </c>
      <c r="U113" s="12">
        <v>8888</v>
      </c>
      <c r="V113" s="4" t="str">
        <f>VLOOKUP(W113,'Ítems Presupuestarios'!$A$4:$C$42,3,FALSE)</f>
        <v>78-Transferencias o Donaciones para Inversión</v>
      </c>
      <c r="W113" s="4">
        <v>780204</v>
      </c>
      <c r="X113" s="4" t="str">
        <f>VLOOKUP(W113,'Ítems Presupuestarios'!$A$4:$C$42,2,FALSE)</f>
        <v>Transferencias y Donaciones al Sector Privado no Financiero</v>
      </c>
      <c r="Y113" s="25"/>
      <c r="Z113" s="25"/>
      <c r="AA113" s="25"/>
      <c r="AB113" s="25"/>
      <c r="AC113" s="25"/>
      <c r="AD113" s="25"/>
      <c r="AE113" s="25">
        <v>4624.1400000000003</v>
      </c>
      <c r="AF113" s="25"/>
      <c r="AG113" s="25"/>
      <c r="AH113" s="25"/>
      <c r="AI113" s="25"/>
      <c r="AJ113" s="25"/>
      <c r="AK113" s="25"/>
      <c r="AL113" s="25"/>
      <c r="AM113" s="25"/>
      <c r="AN113" s="25"/>
      <c r="AO113" s="25"/>
      <c r="AP113" s="25"/>
      <c r="AQ113" s="25"/>
      <c r="AR113" s="25"/>
      <c r="AS113" s="25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  <c r="BF113" s="25"/>
      <c r="BG113" s="25"/>
      <c r="BH113" s="25"/>
      <c r="BI113" s="17">
        <f t="shared" si="13"/>
        <v>4624.1400000000003</v>
      </c>
      <c r="BJ113" s="16">
        <f t="shared" si="14"/>
        <v>0</v>
      </c>
      <c r="BK113" s="16">
        <f t="shared" si="15"/>
        <v>4624.1400000000003</v>
      </c>
      <c r="BL113" s="16">
        <v>4624.1400000000003</v>
      </c>
      <c r="BM113" s="16"/>
      <c r="BN113" s="16"/>
      <c r="BO113" s="16"/>
      <c r="BP113" s="16"/>
      <c r="BQ113" s="16"/>
      <c r="BR113" s="16"/>
      <c r="BS113" s="16"/>
      <c r="BT113" s="17">
        <f t="shared" si="16"/>
        <v>0</v>
      </c>
      <c r="BU113" s="26"/>
    </row>
    <row r="114" spans="1:73" s="57" customFormat="1" ht="38.25" x14ac:dyDescent="0.25">
      <c r="A114" s="20" t="s">
        <v>89</v>
      </c>
      <c r="B114" s="20" t="s">
        <v>91</v>
      </c>
      <c r="C114" s="20" t="s">
        <v>90</v>
      </c>
      <c r="D114" s="20" t="s">
        <v>92</v>
      </c>
      <c r="E114" s="4" t="s">
        <v>207</v>
      </c>
      <c r="F114" s="20" t="s">
        <v>208</v>
      </c>
      <c r="G114" s="20" t="s">
        <v>251</v>
      </c>
      <c r="H114" s="20">
        <v>2022</v>
      </c>
      <c r="I114" s="20" t="s">
        <v>450</v>
      </c>
      <c r="J114" s="21" t="s">
        <v>450</v>
      </c>
      <c r="K114" s="20"/>
      <c r="L114" s="4"/>
      <c r="M114" s="4"/>
      <c r="N114" s="4"/>
      <c r="O114" s="4"/>
      <c r="P114" s="10">
        <v>202</v>
      </c>
      <c r="Q114" s="10">
        <v>56</v>
      </c>
      <c r="R114" s="11">
        <v>7</v>
      </c>
      <c r="S114" s="12" t="s">
        <v>480</v>
      </c>
      <c r="T114" s="12">
        <v>8888</v>
      </c>
      <c r="U114" s="12">
        <v>8888</v>
      </c>
      <c r="V114" s="4" t="str">
        <f>VLOOKUP(W114,'Ítems Presupuestarios'!$A$4:$C$42,3,FALSE)</f>
        <v>78-Transferencias o Donaciones para Inversión</v>
      </c>
      <c r="W114" s="4">
        <v>780204</v>
      </c>
      <c r="X114" s="4" t="str">
        <f>VLOOKUP(W114,'Ítems Presupuestarios'!$A$4:$C$42,2,FALSE)</f>
        <v>Transferencias y Donaciones al Sector Privado no Financiero</v>
      </c>
      <c r="Y114" s="25"/>
      <c r="Z114" s="25"/>
      <c r="AA114" s="25"/>
      <c r="AB114" s="25"/>
      <c r="AC114" s="25"/>
      <c r="AD114" s="25"/>
      <c r="AE114" s="25">
        <v>23.236900000000002</v>
      </c>
      <c r="AF114" s="25"/>
      <c r="AG114" s="25"/>
      <c r="AH114" s="25"/>
      <c r="AI114" s="25"/>
      <c r="AJ114" s="25"/>
      <c r="AK114" s="25"/>
      <c r="AL114" s="25"/>
      <c r="AM114" s="25"/>
      <c r="AN114" s="25"/>
      <c r="AO114" s="25"/>
      <c r="AP114" s="25"/>
      <c r="AQ114" s="25"/>
      <c r="AR114" s="25"/>
      <c r="AS114" s="25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  <c r="BF114" s="25"/>
      <c r="BG114" s="25"/>
      <c r="BH114" s="25"/>
      <c r="BI114" s="17">
        <f t="shared" si="13"/>
        <v>23.236900000000002</v>
      </c>
      <c r="BJ114" s="16">
        <f t="shared" si="14"/>
        <v>0</v>
      </c>
      <c r="BK114" s="16">
        <f t="shared" si="15"/>
        <v>23.236900000000002</v>
      </c>
      <c r="BL114" s="16">
        <v>23.24</v>
      </c>
      <c r="BM114" s="16"/>
      <c r="BN114" s="16"/>
      <c r="BO114" s="16"/>
      <c r="BP114" s="16"/>
      <c r="BQ114" s="16"/>
      <c r="BR114" s="16"/>
      <c r="BS114" s="16"/>
      <c r="BT114" s="17">
        <f t="shared" si="16"/>
        <v>-3.0999999999963279E-3</v>
      </c>
      <c r="BU114" s="26"/>
    </row>
    <row r="115" spans="1:73" s="57" customFormat="1" ht="38.25" x14ac:dyDescent="0.25">
      <c r="A115" s="20" t="s">
        <v>89</v>
      </c>
      <c r="B115" s="20" t="s">
        <v>91</v>
      </c>
      <c r="C115" s="20" t="s">
        <v>90</v>
      </c>
      <c r="D115" s="20" t="s">
        <v>92</v>
      </c>
      <c r="E115" s="4" t="s">
        <v>211</v>
      </c>
      <c r="F115" s="20" t="s">
        <v>212</v>
      </c>
      <c r="G115" s="20" t="s">
        <v>252</v>
      </c>
      <c r="H115" s="20">
        <v>2022</v>
      </c>
      <c r="I115" s="20" t="s">
        <v>454</v>
      </c>
      <c r="J115" s="21" t="s">
        <v>454</v>
      </c>
      <c r="K115" s="20"/>
      <c r="L115" s="4"/>
      <c r="M115" s="4"/>
      <c r="N115" s="4"/>
      <c r="O115" s="4"/>
      <c r="P115" s="10">
        <v>202</v>
      </c>
      <c r="Q115" s="10">
        <v>56</v>
      </c>
      <c r="R115" s="11">
        <v>7</v>
      </c>
      <c r="S115" s="12" t="s">
        <v>480</v>
      </c>
      <c r="T115" s="12">
        <v>8888</v>
      </c>
      <c r="U115" s="12">
        <v>8888</v>
      </c>
      <c r="V115" s="4" t="str">
        <f>VLOOKUP(W115,'Ítems Presupuestarios'!$A$4:$C$42,3,FALSE)</f>
        <v>78-Transferencias o Donaciones para Inversión</v>
      </c>
      <c r="W115" s="4">
        <v>780204</v>
      </c>
      <c r="X115" s="4" t="str">
        <f>VLOOKUP(W115,'Ítems Presupuestarios'!$A$4:$C$42,2,FALSE)</f>
        <v>Transferencias y Donaciones al Sector Privado no Financiero</v>
      </c>
      <c r="Y115" s="25"/>
      <c r="Z115" s="25"/>
      <c r="AA115" s="25"/>
      <c r="AB115" s="25"/>
      <c r="AC115" s="25"/>
      <c r="AD115" s="25"/>
      <c r="AE115" s="25">
        <v>6782.08</v>
      </c>
      <c r="AF115" s="25"/>
      <c r="AG115" s="25"/>
      <c r="AH115" s="25"/>
      <c r="AI115" s="25"/>
      <c r="AJ115" s="25"/>
      <c r="AK115" s="25"/>
      <c r="AL115" s="25"/>
      <c r="AM115" s="25"/>
      <c r="AN115" s="25"/>
      <c r="AO115" s="25"/>
      <c r="AP115" s="25"/>
      <c r="AQ115" s="25"/>
      <c r="AR115" s="25"/>
      <c r="AS115" s="25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  <c r="BF115" s="25"/>
      <c r="BG115" s="25"/>
      <c r="BH115" s="25"/>
      <c r="BI115" s="17">
        <f t="shared" si="13"/>
        <v>6782.08</v>
      </c>
      <c r="BJ115" s="16">
        <f t="shared" si="14"/>
        <v>0</v>
      </c>
      <c r="BK115" s="16">
        <f t="shared" si="15"/>
        <v>6782.08</v>
      </c>
      <c r="BL115" s="16">
        <v>6782.08</v>
      </c>
      <c r="BM115" s="16"/>
      <c r="BN115" s="16"/>
      <c r="BO115" s="16"/>
      <c r="BP115" s="16"/>
      <c r="BQ115" s="16"/>
      <c r="BR115" s="16"/>
      <c r="BS115" s="16"/>
      <c r="BT115" s="17">
        <f t="shared" si="16"/>
        <v>0</v>
      </c>
      <c r="BU115" s="26"/>
    </row>
    <row r="116" spans="1:73" s="57" customFormat="1" ht="38.25" x14ac:dyDescent="0.25">
      <c r="A116" s="20" t="s">
        <v>89</v>
      </c>
      <c r="B116" s="20" t="s">
        <v>91</v>
      </c>
      <c r="C116" s="20" t="s">
        <v>90</v>
      </c>
      <c r="D116" s="20" t="s">
        <v>92</v>
      </c>
      <c r="E116" s="4" t="s">
        <v>211</v>
      </c>
      <c r="F116" s="20" t="s">
        <v>212</v>
      </c>
      <c r="G116" s="20" t="s">
        <v>253</v>
      </c>
      <c r="H116" s="20">
        <v>2022</v>
      </c>
      <c r="I116" s="20" t="s">
        <v>450</v>
      </c>
      <c r="J116" s="21" t="s">
        <v>450</v>
      </c>
      <c r="K116" s="20"/>
      <c r="L116" s="4"/>
      <c r="M116" s="4"/>
      <c r="N116" s="4"/>
      <c r="O116" s="4"/>
      <c r="P116" s="10">
        <v>202</v>
      </c>
      <c r="Q116" s="10">
        <v>56</v>
      </c>
      <c r="R116" s="11">
        <v>7</v>
      </c>
      <c r="S116" s="12" t="s">
        <v>480</v>
      </c>
      <c r="T116" s="12">
        <v>8888</v>
      </c>
      <c r="U116" s="12">
        <v>8888</v>
      </c>
      <c r="V116" s="4" t="str">
        <f>VLOOKUP(W116,'Ítems Presupuestarios'!$A$4:$C$42,3,FALSE)</f>
        <v>78-Transferencias o Donaciones para Inversión</v>
      </c>
      <c r="W116" s="4">
        <v>780204</v>
      </c>
      <c r="X116" s="4" t="str">
        <f>VLOOKUP(W116,'Ítems Presupuestarios'!$A$4:$C$42,2,FALSE)</f>
        <v>Transferencias y Donaciones al Sector Privado no Financiero</v>
      </c>
      <c r="Y116" s="25"/>
      <c r="Z116" s="25"/>
      <c r="AA116" s="25"/>
      <c r="AB116" s="25"/>
      <c r="AC116" s="25"/>
      <c r="AD116" s="25"/>
      <c r="AE116" s="25">
        <v>34.080799999999996</v>
      </c>
      <c r="AF116" s="25"/>
      <c r="AG116" s="25"/>
      <c r="AH116" s="25"/>
      <c r="AI116" s="25"/>
      <c r="AJ116" s="25"/>
      <c r="AK116" s="25"/>
      <c r="AL116" s="25"/>
      <c r="AM116" s="25"/>
      <c r="AN116" s="25"/>
      <c r="AO116" s="25"/>
      <c r="AP116" s="25"/>
      <c r="AQ116" s="25"/>
      <c r="AR116" s="25"/>
      <c r="AS116" s="25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  <c r="BF116" s="25"/>
      <c r="BG116" s="25"/>
      <c r="BH116" s="25"/>
      <c r="BI116" s="17">
        <f t="shared" si="13"/>
        <v>34.080799999999996</v>
      </c>
      <c r="BJ116" s="16">
        <f t="shared" si="14"/>
        <v>0</v>
      </c>
      <c r="BK116" s="16">
        <f t="shared" si="15"/>
        <v>34.080799999999996</v>
      </c>
      <c r="BL116" s="16">
        <v>34.08</v>
      </c>
      <c r="BM116" s="16"/>
      <c r="BN116" s="16"/>
      <c r="BO116" s="16"/>
      <c r="BP116" s="16"/>
      <c r="BQ116" s="16"/>
      <c r="BR116" s="16"/>
      <c r="BS116" s="16"/>
      <c r="BT116" s="17">
        <f t="shared" si="16"/>
        <v>7.9999999999813554E-4</v>
      </c>
      <c r="BU116" s="26"/>
    </row>
    <row r="117" spans="1:73" s="57" customFormat="1" ht="51" x14ac:dyDescent="0.25">
      <c r="A117" s="20" t="s">
        <v>89</v>
      </c>
      <c r="B117" s="20" t="s">
        <v>91</v>
      </c>
      <c r="C117" s="20" t="s">
        <v>90</v>
      </c>
      <c r="D117" s="20" t="s">
        <v>203</v>
      </c>
      <c r="E117" s="4" t="s">
        <v>215</v>
      </c>
      <c r="F117" s="20" t="s">
        <v>216</v>
      </c>
      <c r="G117" s="20" t="s">
        <v>254</v>
      </c>
      <c r="H117" s="20">
        <v>2022</v>
      </c>
      <c r="I117" s="20" t="s">
        <v>454</v>
      </c>
      <c r="J117" s="21" t="s">
        <v>454</v>
      </c>
      <c r="K117" s="20"/>
      <c r="L117" s="4"/>
      <c r="M117" s="4"/>
      <c r="N117" s="4"/>
      <c r="O117" s="4"/>
      <c r="P117" s="10">
        <v>202</v>
      </c>
      <c r="Q117" s="10">
        <v>56</v>
      </c>
      <c r="R117" s="11">
        <v>7</v>
      </c>
      <c r="S117" s="12" t="s">
        <v>480</v>
      </c>
      <c r="T117" s="12">
        <v>8888</v>
      </c>
      <c r="U117" s="12">
        <v>8888</v>
      </c>
      <c r="V117" s="4" t="str">
        <f>VLOOKUP(W117,'Ítems Presupuestarios'!$A$4:$C$42,3,FALSE)</f>
        <v>78-Transferencias o Donaciones para Inversión</v>
      </c>
      <c r="W117" s="4">
        <v>780204</v>
      </c>
      <c r="X117" s="4" t="str">
        <f>VLOOKUP(W117,'Ítems Presupuestarios'!$A$4:$C$42,2,FALSE)</f>
        <v>Transferencias y Donaciones al Sector Privado no Financiero</v>
      </c>
      <c r="Y117" s="25"/>
      <c r="Z117" s="25"/>
      <c r="AA117" s="25"/>
      <c r="AB117" s="25"/>
      <c r="AC117" s="25"/>
      <c r="AD117" s="25"/>
      <c r="AE117" s="25">
        <v>86317.38</v>
      </c>
      <c r="AF117" s="25"/>
      <c r="AG117" s="25"/>
      <c r="AH117" s="25"/>
      <c r="AI117" s="25"/>
      <c r="AJ117" s="25"/>
      <c r="AK117" s="25"/>
      <c r="AL117" s="25"/>
      <c r="AM117" s="25"/>
      <c r="AN117" s="25"/>
      <c r="AO117" s="25"/>
      <c r="AP117" s="25"/>
      <c r="AQ117" s="25"/>
      <c r="AR117" s="25"/>
      <c r="AS117" s="25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  <c r="BF117" s="25"/>
      <c r="BG117" s="25"/>
      <c r="BH117" s="25"/>
      <c r="BI117" s="17">
        <f t="shared" si="13"/>
        <v>86317.38</v>
      </c>
      <c r="BJ117" s="16">
        <f t="shared" si="14"/>
        <v>0</v>
      </c>
      <c r="BK117" s="16">
        <f t="shared" si="15"/>
        <v>86317.38</v>
      </c>
      <c r="BL117" s="16"/>
      <c r="BM117" s="16"/>
      <c r="BN117" s="16"/>
      <c r="BO117" s="16"/>
      <c r="BP117" s="16"/>
      <c r="BQ117" s="16"/>
      <c r="BR117" s="16"/>
      <c r="BS117" s="16"/>
      <c r="BT117" s="17">
        <f t="shared" si="16"/>
        <v>86317.38</v>
      </c>
      <c r="BU117" s="26"/>
    </row>
    <row r="118" spans="1:73" s="57" customFormat="1" ht="51" x14ac:dyDescent="0.25">
      <c r="A118" s="20" t="s">
        <v>89</v>
      </c>
      <c r="B118" s="20" t="s">
        <v>91</v>
      </c>
      <c r="C118" s="20" t="s">
        <v>90</v>
      </c>
      <c r="D118" s="20" t="s">
        <v>203</v>
      </c>
      <c r="E118" s="4" t="s">
        <v>215</v>
      </c>
      <c r="F118" s="20" t="s">
        <v>216</v>
      </c>
      <c r="G118" s="20" t="s">
        <v>255</v>
      </c>
      <c r="H118" s="20">
        <v>2022</v>
      </c>
      <c r="I118" s="20" t="s">
        <v>450</v>
      </c>
      <c r="J118" s="21" t="s">
        <v>450</v>
      </c>
      <c r="K118" s="20"/>
      <c r="L118" s="4"/>
      <c r="M118" s="4"/>
      <c r="N118" s="4"/>
      <c r="O118" s="4"/>
      <c r="P118" s="10">
        <v>202</v>
      </c>
      <c r="Q118" s="10">
        <v>56</v>
      </c>
      <c r="R118" s="11">
        <v>7</v>
      </c>
      <c r="S118" s="12" t="s">
        <v>480</v>
      </c>
      <c r="T118" s="12">
        <v>8888</v>
      </c>
      <c r="U118" s="12">
        <v>8888</v>
      </c>
      <c r="V118" s="4" t="str">
        <f>VLOOKUP(W118,'Ítems Presupuestarios'!$A$4:$C$42,3,FALSE)</f>
        <v>78-Transferencias o Donaciones para Inversión</v>
      </c>
      <c r="W118" s="4">
        <v>780204</v>
      </c>
      <c r="X118" s="4" t="str">
        <f>VLOOKUP(W118,'Ítems Presupuestarios'!$A$4:$C$42,2,FALSE)</f>
        <v>Transferencias y Donaciones al Sector Privado no Financiero</v>
      </c>
      <c r="Y118" s="25"/>
      <c r="Z118" s="25"/>
      <c r="AA118" s="25"/>
      <c r="AB118" s="25"/>
      <c r="AC118" s="25"/>
      <c r="AD118" s="25"/>
      <c r="AE118" s="25">
        <v>433.75569999999999</v>
      </c>
      <c r="AF118" s="25"/>
      <c r="AG118" s="25"/>
      <c r="AH118" s="25"/>
      <c r="AI118" s="25"/>
      <c r="AJ118" s="25"/>
      <c r="AK118" s="25"/>
      <c r="AL118" s="25"/>
      <c r="AM118" s="25"/>
      <c r="AN118" s="25"/>
      <c r="AO118" s="25"/>
      <c r="AP118" s="25"/>
      <c r="AQ118" s="25"/>
      <c r="AR118" s="25"/>
      <c r="AS118" s="25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  <c r="BF118" s="25"/>
      <c r="BG118" s="25"/>
      <c r="BH118" s="25"/>
      <c r="BI118" s="17">
        <f t="shared" si="13"/>
        <v>433.75569999999999</v>
      </c>
      <c r="BJ118" s="16">
        <f t="shared" si="14"/>
        <v>0</v>
      </c>
      <c r="BK118" s="16">
        <f t="shared" si="15"/>
        <v>433.75569999999999</v>
      </c>
      <c r="BL118" s="16"/>
      <c r="BM118" s="16"/>
      <c r="BN118" s="16"/>
      <c r="BO118" s="16"/>
      <c r="BP118" s="16"/>
      <c r="BQ118" s="16"/>
      <c r="BR118" s="16"/>
      <c r="BS118" s="16"/>
      <c r="BT118" s="17">
        <f t="shared" si="16"/>
        <v>433.75569999999999</v>
      </c>
      <c r="BU118" s="26"/>
    </row>
    <row r="119" spans="1:73" s="57" customFormat="1" ht="51" x14ac:dyDescent="0.25">
      <c r="A119" s="20" t="s">
        <v>89</v>
      </c>
      <c r="B119" s="20" t="s">
        <v>91</v>
      </c>
      <c r="C119" s="20" t="s">
        <v>90</v>
      </c>
      <c r="D119" s="20" t="s">
        <v>203</v>
      </c>
      <c r="E119" s="4" t="s">
        <v>219</v>
      </c>
      <c r="F119" s="20" t="s">
        <v>212</v>
      </c>
      <c r="G119" s="20" t="s">
        <v>252</v>
      </c>
      <c r="H119" s="20">
        <v>2022</v>
      </c>
      <c r="I119" s="20" t="s">
        <v>454</v>
      </c>
      <c r="J119" s="21" t="s">
        <v>454</v>
      </c>
      <c r="K119" s="20"/>
      <c r="L119" s="4"/>
      <c r="M119" s="4"/>
      <c r="N119" s="4"/>
      <c r="O119" s="4"/>
      <c r="P119" s="10">
        <v>202</v>
      </c>
      <c r="Q119" s="10">
        <v>56</v>
      </c>
      <c r="R119" s="11">
        <v>7</v>
      </c>
      <c r="S119" s="12" t="s">
        <v>480</v>
      </c>
      <c r="T119" s="12">
        <v>8888</v>
      </c>
      <c r="U119" s="12">
        <v>8888</v>
      </c>
      <c r="V119" s="4" t="str">
        <f>VLOOKUP(W119,'Ítems Presupuestarios'!$A$4:$C$42,3,FALSE)</f>
        <v>78-Transferencias o Donaciones para Inversión</v>
      </c>
      <c r="W119" s="4">
        <v>780204</v>
      </c>
      <c r="X119" s="4" t="str">
        <f>VLOOKUP(W119,'Ítems Presupuestarios'!$A$4:$C$42,2,FALSE)</f>
        <v>Transferencias y Donaciones al Sector Privado no Financiero</v>
      </c>
      <c r="Y119" s="25"/>
      <c r="Z119" s="25"/>
      <c r="AA119" s="25"/>
      <c r="AB119" s="25"/>
      <c r="AC119" s="25"/>
      <c r="AD119" s="25"/>
      <c r="AE119" s="25">
        <v>10789.67</v>
      </c>
      <c r="AF119" s="25"/>
      <c r="AG119" s="25"/>
      <c r="AH119" s="25"/>
      <c r="AI119" s="25"/>
      <c r="AJ119" s="25"/>
      <c r="AK119" s="25"/>
      <c r="AL119" s="25"/>
      <c r="AM119" s="25"/>
      <c r="AN119" s="25"/>
      <c r="AO119" s="25"/>
      <c r="AP119" s="25"/>
      <c r="AQ119" s="25"/>
      <c r="AR119" s="25"/>
      <c r="AS119" s="25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  <c r="BF119" s="25"/>
      <c r="BG119" s="25"/>
      <c r="BH119" s="25"/>
      <c r="BI119" s="17">
        <f t="shared" si="13"/>
        <v>10789.67</v>
      </c>
      <c r="BJ119" s="16">
        <f t="shared" si="14"/>
        <v>0</v>
      </c>
      <c r="BK119" s="16">
        <f t="shared" si="15"/>
        <v>10789.67</v>
      </c>
      <c r="BL119" s="16"/>
      <c r="BM119" s="16"/>
      <c r="BN119" s="16"/>
      <c r="BO119" s="16"/>
      <c r="BP119" s="16"/>
      <c r="BQ119" s="16"/>
      <c r="BR119" s="16"/>
      <c r="BS119" s="16"/>
      <c r="BT119" s="17">
        <f t="shared" si="16"/>
        <v>10789.67</v>
      </c>
      <c r="BU119" s="26"/>
    </row>
    <row r="120" spans="1:73" s="57" customFormat="1" ht="51" x14ac:dyDescent="0.25">
      <c r="A120" s="20" t="s">
        <v>89</v>
      </c>
      <c r="B120" s="20" t="s">
        <v>91</v>
      </c>
      <c r="C120" s="20" t="s">
        <v>90</v>
      </c>
      <c r="D120" s="20" t="s">
        <v>203</v>
      </c>
      <c r="E120" s="4" t="s">
        <v>219</v>
      </c>
      <c r="F120" s="20" t="s">
        <v>212</v>
      </c>
      <c r="G120" s="20" t="s">
        <v>253</v>
      </c>
      <c r="H120" s="20">
        <v>2022</v>
      </c>
      <c r="I120" s="20" t="s">
        <v>450</v>
      </c>
      <c r="J120" s="21" t="s">
        <v>450</v>
      </c>
      <c r="K120" s="20"/>
      <c r="L120" s="4"/>
      <c r="M120" s="4"/>
      <c r="N120" s="4"/>
      <c r="O120" s="4"/>
      <c r="P120" s="10">
        <v>202</v>
      </c>
      <c r="Q120" s="10">
        <v>56</v>
      </c>
      <c r="R120" s="11">
        <v>7</v>
      </c>
      <c r="S120" s="12" t="s">
        <v>480</v>
      </c>
      <c r="T120" s="12">
        <v>8888</v>
      </c>
      <c r="U120" s="12">
        <v>8888</v>
      </c>
      <c r="V120" s="4" t="str">
        <f>VLOOKUP(W120,'Ítems Presupuestarios'!$A$4:$C$42,3,FALSE)</f>
        <v>78-Transferencias o Donaciones para Inversión</v>
      </c>
      <c r="W120" s="4">
        <v>780204</v>
      </c>
      <c r="X120" s="4" t="str">
        <f>VLOOKUP(W120,'Ítems Presupuestarios'!$A$4:$C$42,2,FALSE)</f>
        <v>Transferencias y Donaciones al Sector Privado no Financiero</v>
      </c>
      <c r="Y120" s="25"/>
      <c r="Z120" s="25"/>
      <c r="AA120" s="25"/>
      <c r="AB120" s="25"/>
      <c r="AC120" s="25"/>
      <c r="AD120" s="25"/>
      <c r="AE120" s="25">
        <v>54.219449999999995</v>
      </c>
      <c r="AF120" s="25"/>
      <c r="AG120" s="25"/>
      <c r="AH120" s="25"/>
      <c r="AI120" s="25"/>
      <c r="AJ120" s="25"/>
      <c r="AK120" s="25"/>
      <c r="AL120" s="25"/>
      <c r="AM120" s="25"/>
      <c r="AN120" s="25"/>
      <c r="AO120" s="25"/>
      <c r="AP120" s="25"/>
      <c r="AQ120" s="25"/>
      <c r="AR120" s="25"/>
      <c r="AS120" s="25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  <c r="BF120" s="25"/>
      <c r="BG120" s="25"/>
      <c r="BH120" s="25"/>
      <c r="BI120" s="17">
        <f t="shared" si="13"/>
        <v>54.219449999999995</v>
      </c>
      <c r="BJ120" s="16">
        <f t="shared" si="14"/>
        <v>0</v>
      </c>
      <c r="BK120" s="16">
        <f t="shared" si="15"/>
        <v>54.219449999999995</v>
      </c>
      <c r="BL120" s="16"/>
      <c r="BM120" s="16"/>
      <c r="BN120" s="16"/>
      <c r="BO120" s="16"/>
      <c r="BP120" s="16"/>
      <c r="BQ120" s="16"/>
      <c r="BR120" s="16"/>
      <c r="BS120" s="16"/>
      <c r="BT120" s="17">
        <f t="shared" si="16"/>
        <v>54.219449999999995</v>
      </c>
      <c r="BU120" s="26"/>
    </row>
    <row r="121" spans="1:73" s="57" customFormat="1" ht="51" x14ac:dyDescent="0.25">
      <c r="A121" s="20" t="s">
        <v>89</v>
      </c>
      <c r="B121" s="20" t="s">
        <v>91</v>
      </c>
      <c r="C121" s="20" t="s">
        <v>90</v>
      </c>
      <c r="D121" s="20" t="s">
        <v>203</v>
      </c>
      <c r="E121" s="4" t="s">
        <v>221</v>
      </c>
      <c r="F121" s="20" t="s">
        <v>208</v>
      </c>
      <c r="G121" s="20" t="s">
        <v>256</v>
      </c>
      <c r="H121" s="20">
        <v>2022</v>
      </c>
      <c r="I121" s="20" t="s">
        <v>454</v>
      </c>
      <c r="J121" s="21" t="s">
        <v>454</v>
      </c>
      <c r="K121" s="20"/>
      <c r="L121" s="4"/>
      <c r="M121" s="4"/>
      <c r="N121" s="4"/>
      <c r="O121" s="4"/>
      <c r="P121" s="10">
        <v>202</v>
      </c>
      <c r="Q121" s="10">
        <v>56</v>
      </c>
      <c r="R121" s="11">
        <v>7</v>
      </c>
      <c r="S121" s="12" t="s">
        <v>480</v>
      </c>
      <c r="T121" s="12">
        <v>8888</v>
      </c>
      <c r="U121" s="12">
        <v>8888</v>
      </c>
      <c r="V121" s="4" t="str">
        <f>VLOOKUP(W121,'Ítems Presupuestarios'!$A$4:$C$42,3,FALSE)</f>
        <v>78-Transferencias o Donaciones para Inversión</v>
      </c>
      <c r="W121" s="4">
        <v>780204</v>
      </c>
      <c r="X121" s="4" t="str">
        <f>VLOOKUP(W121,'Ítems Presupuestarios'!$A$4:$C$42,2,FALSE)</f>
        <v>Transferencias y Donaciones al Sector Privado no Financiero</v>
      </c>
      <c r="Y121" s="25"/>
      <c r="Z121" s="25"/>
      <c r="AA121" s="25"/>
      <c r="AB121" s="25"/>
      <c r="AC121" s="25"/>
      <c r="AD121" s="25"/>
      <c r="AE121" s="25">
        <v>6936.23</v>
      </c>
      <c r="AF121" s="25"/>
      <c r="AG121" s="25"/>
      <c r="AH121" s="25"/>
      <c r="AI121" s="25"/>
      <c r="AJ121" s="25"/>
      <c r="AK121" s="25"/>
      <c r="AL121" s="25"/>
      <c r="AM121" s="25"/>
      <c r="AN121" s="25"/>
      <c r="AO121" s="25"/>
      <c r="AP121" s="25"/>
      <c r="AQ121" s="25"/>
      <c r="AR121" s="25"/>
      <c r="AS121" s="25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  <c r="BF121" s="25"/>
      <c r="BG121" s="25"/>
      <c r="BH121" s="25"/>
      <c r="BI121" s="17">
        <f t="shared" si="13"/>
        <v>6936.23</v>
      </c>
      <c r="BJ121" s="16">
        <f t="shared" si="14"/>
        <v>0</v>
      </c>
      <c r="BK121" s="16">
        <f t="shared" si="15"/>
        <v>6936.23</v>
      </c>
      <c r="BL121" s="16"/>
      <c r="BM121" s="16"/>
      <c r="BN121" s="16"/>
      <c r="BO121" s="16"/>
      <c r="BP121" s="16"/>
      <c r="BQ121" s="16"/>
      <c r="BR121" s="16"/>
      <c r="BS121" s="16"/>
      <c r="BT121" s="17">
        <f t="shared" si="16"/>
        <v>6936.23</v>
      </c>
      <c r="BU121" s="26"/>
    </row>
    <row r="122" spans="1:73" s="57" customFormat="1" ht="51" x14ac:dyDescent="0.25">
      <c r="A122" s="20" t="s">
        <v>89</v>
      </c>
      <c r="B122" s="20" t="s">
        <v>91</v>
      </c>
      <c r="C122" s="20" t="s">
        <v>90</v>
      </c>
      <c r="D122" s="20" t="s">
        <v>203</v>
      </c>
      <c r="E122" s="4" t="s">
        <v>221</v>
      </c>
      <c r="F122" s="20" t="s">
        <v>208</v>
      </c>
      <c r="G122" s="20" t="s">
        <v>257</v>
      </c>
      <c r="H122" s="20">
        <v>2022</v>
      </c>
      <c r="I122" s="20" t="s">
        <v>450</v>
      </c>
      <c r="J122" s="21" t="s">
        <v>450</v>
      </c>
      <c r="K122" s="20"/>
      <c r="L122" s="4"/>
      <c r="M122" s="4"/>
      <c r="N122" s="4"/>
      <c r="O122" s="4"/>
      <c r="P122" s="10">
        <v>202</v>
      </c>
      <c r="Q122" s="10">
        <v>56</v>
      </c>
      <c r="R122" s="11">
        <v>7</v>
      </c>
      <c r="S122" s="12" t="s">
        <v>480</v>
      </c>
      <c r="T122" s="12">
        <v>8888</v>
      </c>
      <c r="U122" s="12">
        <v>8888</v>
      </c>
      <c r="V122" s="4" t="str">
        <f>VLOOKUP(W122,'Ítems Presupuestarios'!$A$4:$C$42,3,FALSE)</f>
        <v>78-Transferencias o Donaciones para Inversión</v>
      </c>
      <c r="W122" s="4">
        <v>780204</v>
      </c>
      <c r="X122" s="4" t="str">
        <f>VLOOKUP(W122,'Ítems Presupuestarios'!$A$4:$C$42,2,FALSE)</f>
        <v>Transferencias y Donaciones al Sector Privado no Financiero</v>
      </c>
      <c r="Y122" s="25"/>
      <c r="Z122" s="25"/>
      <c r="AA122" s="25"/>
      <c r="AB122" s="25"/>
      <c r="AC122" s="25"/>
      <c r="AD122" s="25"/>
      <c r="AE122" s="25">
        <v>34.855400000000003</v>
      </c>
      <c r="AF122" s="25"/>
      <c r="AG122" s="25"/>
      <c r="AH122" s="25"/>
      <c r="AI122" s="25"/>
      <c r="AJ122" s="25"/>
      <c r="AK122" s="25"/>
      <c r="AL122" s="25"/>
      <c r="AM122" s="25"/>
      <c r="AN122" s="25"/>
      <c r="AO122" s="25"/>
      <c r="AP122" s="25"/>
      <c r="AQ122" s="25"/>
      <c r="AR122" s="25"/>
      <c r="AS122" s="25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  <c r="BF122" s="25"/>
      <c r="BG122" s="25"/>
      <c r="BH122" s="25"/>
      <c r="BI122" s="17">
        <f t="shared" si="13"/>
        <v>34.855400000000003</v>
      </c>
      <c r="BJ122" s="16">
        <f t="shared" si="14"/>
        <v>0</v>
      </c>
      <c r="BK122" s="16">
        <f t="shared" si="15"/>
        <v>34.855400000000003</v>
      </c>
      <c r="BL122" s="16"/>
      <c r="BM122" s="16"/>
      <c r="BN122" s="16"/>
      <c r="BO122" s="16"/>
      <c r="BP122" s="16"/>
      <c r="BQ122" s="16"/>
      <c r="BR122" s="16"/>
      <c r="BS122" s="16"/>
      <c r="BT122" s="17">
        <f t="shared" si="16"/>
        <v>34.855400000000003</v>
      </c>
      <c r="BU122" s="26"/>
    </row>
    <row r="123" spans="1:73" s="57" customFormat="1" ht="38.25" x14ac:dyDescent="0.25">
      <c r="A123" s="20" t="s">
        <v>89</v>
      </c>
      <c r="B123" s="20" t="s">
        <v>91</v>
      </c>
      <c r="C123" s="20" t="s">
        <v>90</v>
      </c>
      <c r="D123" s="20" t="s">
        <v>92</v>
      </c>
      <c r="E123" s="4" t="s">
        <v>207</v>
      </c>
      <c r="F123" s="20" t="s">
        <v>208</v>
      </c>
      <c r="G123" s="20" t="s">
        <v>258</v>
      </c>
      <c r="H123" s="20">
        <v>2022</v>
      </c>
      <c r="I123" s="20" t="s">
        <v>455</v>
      </c>
      <c r="J123" s="21" t="s">
        <v>455</v>
      </c>
      <c r="K123" s="20"/>
      <c r="L123" s="4"/>
      <c r="M123" s="4"/>
      <c r="N123" s="4"/>
      <c r="O123" s="4"/>
      <c r="P123" s="10">
        <v>202</v>
      </c>
      <c r="Q123" s="10">
        <v>56</v>
      </c>
      <c r="R123" s="11">
        <v>7</v>
      </c>
      <c r="S123" s="12" t="s">
        <v>480</v>
      </c>
      <c r="T123" s="12">
        <v>8888</v>
      </c>
      <c r="U123" s="12">
        <v>8888</v>
      </c>
      <c r="V123" s="4" t="str">
        <f>VLOOKUP(W123,'Ítems Presupuestarios'!$A$4:$C$42,3,FALSE)</f>
        <v>78-Transferencias o Donaciones para Inversión</v>
      </c>
      <c r="W123" s="4">
        <v>780204</v>
      </c>
      <c r="X123" s="4" t="str">
        <f>VLOOKUP(W123,'Ítems Presupuestarios'!$A$4:$C$42,2,FALSE)</f>
        <v>Transferencias y Donaciones al Sector Privado no Financiero</v>
      </c>
      <c r="Y123" s="25"/>
      <c r="Z123" s="25"/>
      <c r="AA123" s="25"/>
      <c r="AB123" s="25"/>
      <c r="AC123" s="25"/>
      <c r="AD123" s="25"/>
      <c r="AE123" s="25">
        <v>3587.7</v>
      </c>
      <c r="AF123" s="25"/>
      <c r="AG123" s="25"/>
      <c r="AH123" s="25"/>
      <c r="AI123" s="25"/>
      <c r="AJ123" s="25"/>
      <c r="AK123" s="25"/>
      <c r="AL123" s="25"/>
      <c r="AM123" s="25"/>
      <c r="AN123" s="25"/>
      <c r="AO123" s="25"/>
      <c r="AP123" s="25"/>
      <c r="AQ123" s="25"/>
      <c r="AR123" s="25"/>
      <c r="AS123" s="25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  <c r="BF123" s="25"/>
      <c r="BG123" s="25"/>
      <c r="BH123" s="25"/>
      <c r="BI123" s="17">
        <f t="shared" si="13"/>
        <v>3587.7</v>
      </c>
      <c r="BJ123" s="16">
        <f t="shared" si="14"/>
        <v>0</v>
      </c>
      <c r="BK123" s="16">
        <f t="shared" si="15"/>
        <v>3587.7</v>
      </c>
      <c r="BL123" s="16">
        <v>3587.7</v>
      </c>
      <c r="BM123" s="16"/>
      <c r="BN123" s="16"/>
      <c r="BO123" s="16"/>
      <c r="BP123" s="16"/>
      <c r="BQ123" s="16"/>
      <c r="BR123" s="16"/>
      <c r="BS123" s="16"/>
      <c r="BT123" s="17">
        <f t="shared" si="16"/>
        <v>0</v>
      </c>
      <c r="BU123" s="26"/>
    </row>
    <row r="124" spans="1:73" s="57" customFormat="1" ht="38.25" x14ac:dyDescent="0.25">
      <c r="A124" s="20" t="s">
        <v>89</v>
      </c>
      <c r="B124" s="20" t="s">
        <v>91</v>
      </c>
      <c r="C124" s="20" t="s">
        <v>90</v>
      </c>
      <c r="D124" s="20" t="s">
        <v>92</v>
      </c>
      <c r="E124" s="4" t="s">
        <v>207</v>
      </c>
      <c r="F124" s="20" t="s">
        <v>208</v>
      </c>
      <c r="G124" s="20" t="s">
        <v>259</v>
      </c>
      <c r="H124" s="20">
        <v>2022</v>
      </c>
      <c r="I124" s="20" t="s">
        <v>450</v>
      </c>
      <c r="J124" s="21" t="s">
        <v>450</v>
      </c>
      <c r="K124" s="20"/>
      <c r="L124" s="4"/>
      <c r="M124" s="4"/>
      <c r="N124" s="4"/>
      <c r="O124" s="4"/>
      <c r="P124" s="10">
        <v>202</v>
      </c>
      <c r="Q124" s="10">
        <v>56</v>
      </c>
      <c r="R124" s="11">
        <v>7</v>
      </c>
      <c r="S124" s="12" t="s">
        <v>480</v>
      </c>
      <c r="T124" s="12">
        <v>8888</v>
      </c>
      <c r="U124" s="12">
        <v>8888</v>
      </c>
      <c r="V124" s="4" t="str">
        <f>VLOOKUP(W124,'Ítems Presupuestarios'!$A$4:$C$42,3,FALSE)</f>
        <v>78-Transferencias o Donaciones para Inversión</v>
      </c>
      <c r="W124" s="4">
        <v>780204</v>
      </c>
      <c r="X124" s="4" t="str">
        <f>VLOOKUP(W124,'Ítems Presupuestarios'!$A$4:$C$42,2,FALSE)</f>
        <v>Transferencias y Donaciones al Sector Privado no Financiero</v>
      </c>
      <c r="Y124" s="25"/>
      <c r="Z124" s="25"/>
      <c r="AA124" s="25"/>
      <c r="AB124" s="25"/>
      <c r="AC124" s="25"/>
      <c r="AD124" s="25"/>
      <c r="AE124" s="25">
        <v>18.028649999999999</v>
      </c>
      <c r="AF124" s="25"/>
      <c r="AG124" s="25"/>
      <c r="AH124" s="25"/>
      <c r="AI124" s="25"/>
      <c r="AJ124" s="25"/>
      <c r="AK124" s="25"/>
      <c r="AL124" s="25"/>
      <c r="AM124" s="25"/>
      <c r="AN124" s="25"/>
      <c r="AO124" s="25"/>
      <c r="AP124" s="25"/>
      <c r="AQ124" s="25"/>
      <c r="AR124" s="25"/>
      <c r="AS124" s="25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  <c r="BF124" s="25"/>
      <c r="BG124" s="25"/>
      <c r="BH124" s="25"/>
      <c r="BI124" s="17">
        <f t="shared" si="13"/>
        <v>18.028649999999999</v>
      </c>
      <c r="BJ124" s="16">
        <f t="shared" si="14"/>
        <v>0</v>
      </c>
      <c r="BK124" s="16">
        <f t="shared" si="15"/>
        <v>18.028649999999999</v>
      </c>
      <c r="BL124" s="16">
        <v>18.03</v>
      </c>
      <c r="BM124" s="16"/>
      <c r="BN124" s="16"/>
      <c r="BO124" s="16"/>
      <c r="BP124" s="16"/>
      <c r="BQ124" s="16"/>
      <c r="BR124" s="16"/>
      <c r="BS124" s="16"/>
      <c r="BT124" s="17">
        <f t="shared" si="16"/>
        <v>-1.3500000000021828E-3</v>
      </c>
      <c r="BU124" s="26"/>
    </row>
    <row r="125" spans="1:73" s="57" customFormat="1" ht="38.25" x14ac:dyDescent="0.25">
      <c r="A125" s="20" t="s">
        <v>89</v>
      </c>
      <c r="B125" s="20" t="s">
        <v>91</v>
      </c>
      <c r="C125" s="20" t="s">
        <v>90</v>
      </c>
      <c r="D125" s="20" t="s">
        <v>92</v>
      </c>
      <c r="E125" s="4" t="s">
        <v>211</v>
      </c>
      <c r="F125" s="20" t="s">
        <v>212</v>
      </c>
      <c r="G125" s="20" t="s">
        <v>260</v>
      </c>
      <c r="H125" s="20">
        <v>2022</v>
      </c>
      <c r="I125" s="20" t="s">
        <v>455</v>
      </c>
      <c r="J125" s="21" t="s">
        <v>455</v>
      </c>
      <c r="K125" s="20"/>
      <c r="L125" s="4"/>
      <c r="M125" s="4"/>
      <c r="N125" s="4"/>
      <c r="O125" s="4"/>
      <c r="P125" s="10">
        <v>202</v>
      </c>
      <c r="Q125" s="10">
        <v>56</v>
      </c>
      <c r="R125" s="11">
        <v>7</v>
      </c>
      <c r="S125" s="12" t="s">
        <v>480</v>
      </c>
      <c r="T125" s="12">
        <v>8888</v>
      </c>
      <c r="U125" s="12">
        <v>8888</v>
      </c>
      <c r="V125" s="4" t="str">
        <f>VLOOKUP(W125,'Ítems Presupuestarios'!$A$4:$C$42,3,FALSE)</f>
        <v>78-Transferencias o Donaciones para Inversión</v>
      </c>
      <c r="W125" s="4">
        <v>780204</v>
      </c>
      <c r="X125" s="4" t="str">
        <f>VLOOKUP(W125,'Ítems Presupuestarios'!$A$4:$C$42,2,FALSE)</f>
        <v>Transferencias y Donaciones al Sector Privado no Financiero</v>
      </c>
      <c r="Y125" s="25"/>
      <c r="Z125" s="25"/>
      <c r="AA125" s="25"/>
      <c r="AB125" s="25"/>
      <c r="AC125" s="25"/>
      <c r="AD125" s="25"/>
      <c r="AE125" s="25">
        <v>5261.96</v>
      </c>
      <c r="AF125" s="25"/>
      <c r="AG125" s="25"/>
      <c r="AH125" s="25"/>
      <c r="AI125" s="25"/>
      <c r="AJ125" s="25"/>
      <c r="AK125" s="25"/>
      <c r="AL125" s="25"/>
      <c r="AM125" s="25"/>
      <c r="AN125" s="25"/>
      <c r="AO125" s="25"/>
      <c r="AP125" s="25"/>
      <c r="AQ125" s="25"/>
      <c r="AR125" s="25"/>
      <c r="AS125" s="25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  <c r="BF125" s="25"/>
      <c r="BG125" s="25"/>
      <c r="BH125" s="25"/>
      <c r="BI125" s="17">
        <f t="shared" si="13"/>
        <v>5261.96</v>
      </c>
      <c r="BJ125" s="16">
        <f t="shared" si="14"/>
        <v>0</v>
      </c>
      <c r="BK125" s="16">
        <f t="shared" si="15"/>
        <v>5261.96</v>
      </c>
      <c r="BL125" s="16">
        <v>5261.96</v>
      </c>
      <c r="BM125" s="16"/>
      <c r="BN125" s="16"/>
      <c r="BO125" s="16"/>
      <c r="BP125" s="16"/>
      <c r="BQ125" s="16"/>
      <c r="BR125" s="16"/>
      <c r="BS125" s="16"/>
      <c r="BT125" s="17">
        <f t="shared" si="16"/>
        <v>0</v>
      </c>
      <c r="BU125" s="26"/>
    </row>
    <row r="126" spans="1:73" s="57" customFormat="1" ht="38.25" x14ac:dyDescent="0.25">
      <c r="A126" s="20" t="s">
        <v>89</v>
      </c>
      <c r="B126" s="20" t="s">
        <v>91</v>
      </c>
      <c r="C126" s="20" t="s">
        <v>90</v>
      </c>
      <c r="D126" s="20" t="s">
        <v>92</v>
      </c>
      <c r="E126" s="4" t="s">
        <v>211</v>
      </c>
      <c r="F126" s="20" t="s">
        <v>212</v>
      </c>
      <c r="G126" s="20" t="s">
        <v>261</v>
      </c>
      <c r="H126" s="20">
        <v>2022</v>
      </c>
      <c r="I126" s="20" t="s">
        <v>450</v>
      </c>
      <c r="J126" s="21" t="s">
        <v>450</v>
      </c>
      <c r="K126" s="20"/>
      <c r="L126" s="4"/>
      <c r="M126" s="4"/>
      <c r="N126" s="4"/>
      <c r="O126" s="4"/>
      <c r="P126" s="10">
        <v>202</v>
      </c>
      <c r="Q126" s="10">
        <v>56</v>
      </c>
      <c r="R126" s="11">
        <v>7</v>
      </c>
      <c r="S126" s="12" t="s">
        <v>480</v>
      </c>
      <c r="T126" s="12">
        <v>8888</v>
      </c>
      <c r="U126" s="12">
        <v>8888</v>
      </c>
      <c r="V126" s="4" t="str">
        <f>VLOOKUP(W126,'Ítems Presupuestarios'!$A$4:$C$42,3,FALSE)</f>
        <v>78-Transferencias o Donaciones para Inversión</v>
      </c>
      <c r="W126" s="4">
        <v>780204</v>
      </c>
      <c r="X126" s="4" t="str">
        <f>VLOOKUP(W126,'Ítems Presupuestarios'!$A$4:$C$42,2,FALSE)</f>
        <v>Transferencias y Donaciones al Sector Privado no Financiero</v>
      </c>
      <c r="Y126" s="25"/>
      <c r="Z126" s="25"/>
      <c r="AA126" s="25"/>
      <c r="AB126" s="25"/>
      <c r="AC126" s="25"/>
      <c r="AD126" s="25"/>
      <c r="AE126" s="25">
        <v>26.442</v>
      </c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  <c r="BI126" s="17">
        <f t="shared" si="13"/>
        <v>26.442</v>
      </c>
      <c r="BJ126" s="16">
        <f t="shared" si="14"/>
        <v>0</v>
      </c>
      <c r="BK126" s="16">
        <f t="shared" si="15"/>
        <v>26.442</v>
      </c>
      <c r="BL126" s="16">
        <v>26.44</v>
      </c>
      <c r="BM126" s="16"/>
      <c r="BN126" s="16"/>
      <c r="BO126" s="16"/>
      <c r="BP126" s="16"/>
      <c r="BQ126" s="16"/>
      <c r="BR126" s="16"/>
      <c r="BS126" s="16"/>
      <c r="BT126" s="17">
        <f t="shared" si="16"/>
        <v>1.9999999999988916E-3</v>
      </c>
      <c r="BU126" s="26"/>
    </row>
    <row r="127" spans="1:73" s="57" customFormat="1" ht="51" x14ac:dyDescent="0.25">
      <c r="A127" s="20" t="s">
        <v>89</v>
      </c>
      <c r="B127" s="20" t="s">
        <v>91</v>
      </c>
      <c r="C127" s="20" t="s">
        <v>90</v>
      </c>
      <c r="D127" s="20" t="s">
        <v>203</v>
      </c>
      <c r="E127" s="4" t="s">
        <v>215</v>
      </c>
      <c r="F127" s="20" t="s">
        <v>216</v>
      </c>
      <c r="G127" s="20" t="s">
        <v>262</v>
      </c>
      <c r="H127" s="20">
        <v>2022</v>
      </c>
      <c r="I127" s="20" t="s">
        <v>455</v>
      </c>
      <c r="J127" s="21" t="s">
        <v>455</v>
      </c>
      <c r="K127" s="20"/>
      <c r="L127" s="4"/>
      <c r="M127" s="4"/>
      <c r="N127" s="4"/>
      <c r="O127" s="4"/>
      <c r="P127" s="10">
        <v>202</v>
      </c>
      <c r="Q127" s="10">
        <v>56</v>
      </c>
      <c r="R127" s="11">
        <v>7</v>
      </c>
      <c r="S127" s="12" t="s">
        <v>480</v>
      </c>
      <c r="T127" s="12">
        <v>8888</v>
      </c>
      <c r="U127" s="12">
        <v>8888</v>
      </c>
      <c r="V127" s="4" t="str">
        <f>VLOOKUP(W127,'Ítems Presupuestarios'!$A$4:$C$42,3,FALSE)</f>
        <v>78-Transferencias o Donaciones para Inversión</v>
      </c>
      <c r="W127" s="4">
        <v>780204</v>
      </c>
      <c r="X127" s="4" t="str">
        <f>VLOOKUP(W127,'Ítems Presupuestarios'!$A$4:$C$42,2,FALSE)</f>
        <v>Transferencias y Donaciones al Sector Privado no Financiero</v>
      </c>
      <c r="Y127" s="25"/>
      <c r="Z127" s="25"/>
      <c r="AA127" s="25"/>
      <c r="AB127" s="25"/>
      <c r="AC127" s="25"/>
      <c r="AD127" s="25"/>
      <c r="AE127" s="25">
        <v>66970.39</v>
      </c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  <c r="BH127" s="25"/>
      <c r="BI127" s="17">
        <f t="shared" si="13"/>
        <v>66970.39</v>
      </c>
      <c r="BJ127" s="16">
        <f t="shared" si="14"/>
        <v>0</v>
      </c>
      <c r="BK127" s="16">
        <f t="shared" si="15"/>
        <v>66970.39</v>
      </c>
      <c r="BL127" s="16"/>
      <c r="BM127" s="16"/>
      <c r="BN127" s="16"/>
      <c r="BO127" s="16"/>
      <c r="BP127" s="16"/>
      <c r="BQ127" s="16"/>
      <c r="BR127" s="16"/>
      <c r="BS127" s="16"/>
      <c r="BT127" s="17">
        <f t="shared" si="16"/>
        <v>66970.39</v>
      </c>
      <c r="BU127" s="26"/>
    </row>
    <row r="128" spans="1:73" s="57" customFormat="1" ht="51" x14ac:dyDescent="0.25">
      <c r="A128" s="20" t="s">
        <v>89</v>
      </c>
      <c r="B128" s="20" t="s">
        <v>91</v>
      </c>
      <c r="C128" s="20" t="s">
        <v>90</v>
      </c>
      <c r="D128" s="20" t="s">
        <v>203</v>
      </c>
      <c r="E128" s="4" t="s">
        <v>215</v>
      </c>
      <c r="F128" s="20" t="s">
        <v>216</v>
      </c>
      <c r="G128" s="20" t="s">
        <v>263</v>
      </c>
      <c r="H128" s="20">
        <v>2022</v>
      </c>
      <c r="I128" s="20" t="s">
        <v>450</v>
      </c>
      <c r="J128" s="21" t="s">
        <v>450</v>
      </c>
      <c r="K128" s="20"/>
      <c r="L128" s="4"/>
      <c r="M128" s="4"/>
      <c r="N128" s="4"/>
      <c r="O128" s="4"/>
      <c r="P128" s="10">
        <v>202</v>
      </c>
      <c r="Q128" s="10">
        <v>56</v>
      </c>
      <c r="R128" s="11">
        <v>7</v>
      </c>
      <c r="S128" s="12" t="s">
        <v>480</v>
      </c>
      <c r="T128" s="12">
        <v>8888</v>
      </c>
      <c r="U128" s="12">
        <v>8888</v>
      </c>
      <c r="V128" s="4" t="str">
        <f>VLOOKUP(W128,'Ítems Presupuestarios'!$A$4:$C$42,3,FALSE)</f>
        <v>78-Transferencias o Donaciones para Inversión</v>
      </c>
      <c r="W128" s="4">
        <v>780204</v>
      </c>
      <c r="X128" s="4" t="str">
        <f>VLOOKUP(W128,'Ítems Presupuestarios'!$A$4:$C$42,2,FALSE)</f>
        <v>Transferencias y Donaciones al Sector Privado no Financiero</v>
      </c>
      <c r="Y128" s="25"/>
      <c r="Z128" s="25"/>
      <c r="AA128" s="25"/>
      <c r="AB128" s="25"/>
      <c r="AC128" s="25"/>
      <c r="AD128" s="25"/>
      <c r="AE128" s="25">
        <v>336.53460000000001</v>
      </c>
      <c r="AF128" s="25"/>
      <c r="AG128" s="25"/>
      <c r="AH128" s="25"/>
      <c r="AI128" s="25"/>
      <c r="AJ128" s="25"/>
      <c r="AK128" s="25"/>
      <c r="AL128" s="25"/>
      <c r="AM128" s="25"/>
      <c r="AN128" s="25"/>
      <c r="AO128" s="25"/>
      <c r="AP128" s="25"/>
      <c r="AQ128" s="25"/>
      <c r="AR128" s="25"/>
      <c r="AS128" s="25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  <c r="BF128" s="25"/>
      <c r="BG128" s="25"/>
      <c r="BH128" s="25"/>
      <c r="BI128" s="17">
        <f t="shared" si="13"/>
        <v>336.53460000000001</v>
      </c>
      <c r="BJ128" s="16">
        <f t="shared" si="14"/>
        <v>0</v>
      </c>
      <c r="BK128" s="16">
        <f t="shared" si="15"/>
        <v>336.53460000000001</v>
      </c>
      <c r="BL128" s="16"/>
      <c r="BM128" s="16"/>
      <c r="BN128" s="16"/>
      <c r="BO128" s="16"/>
      <c r="BP128" s="16"/>
      <c r="BQ128" s="16"/>
      <c r="BR128" s="16"/>
      <c r="BS128" s="16"/>
      <c r="BT128" s="17">
        <f t="shared" si="16"/>
        <v>336.53460000000001</v>
      </c>
      <c r="BU128" s="26"/>
    </row>
    <row r="129" spans="1:73" s="57" customFormat="1" ht="51" x14ac:dyDescent="0.25">
      <c r="A129" s="20" t="s">
        <v>89</v>
      </c>
      <c r="B129" s="20" t="s">
        <v>91</v>
      </c>
      <c r="C129" s="20" t="s">
        <v>90</v>
      </c>
      <c r="D129" s="20" t="s">
        <v>203</v>
      </c>
      <c r="E129" s="4" t="s">
        <v>219</v>
      </c>
      <c r="F129" s="20" t="s">
        <v>212</v>
      </c>
      <c r="G129" s="20" t="s">
        <v>260</v>
      </c>
      <c r="H129" s="20">
        <v>2022</v>
      </c>
      <c r="I129" s="20" t="s">
        <v>455</v>
      </c>
      <c r="J129" s="21" t="s">
        <v>455</v>
      </c>
      <c r="K129" s="20"/>
      <c r="L129" s="4"/>
      <c r="M129" s="4"/>
      <c r="N129" s="4"/>
      <c r="O129" s="4"/>
      <c r="P129" s="10">
        <v>202</v>
      </c>
      <c r="Q129" s="10">
        <v>56</v>
      </c>
      <c r="R129" s="11">
        <v>7</v>
      </c>
      <c r="S129" s="12" t="s">
        <v>480</v>
      </c>
      <c r="T129" s="12">
        <v>8888</v>
      </c>
      <c r="U129" s="12">
        <v>8888</v>
      </c>
      <c r="V129" s="4" t="str">
        <f>VLOOKUP(W129,'Ítems Presupuestarios'!$A$4:$C$42,3,FALSE)</f>
        <v>78-Transferencias o Donaciones para Inversión</v>
      </c>
      <c r="W129" s="4">
        <v>780204</v>
      </c>
      <c r="X129" s="4" t="str">
        <f>VLOOKUP(W129,'Ítems Presupuestarios'!$A$4:$C$42,2,FALSE)</f>
        <v>Transferencias y Donaciones al Sector Privado no Financiero</v>
      </c>
      <c r="Y129" s="25"/>
      <c r="Z129" s="25"/>
      <c r="AA129" s="25"/>
      <c r="AB129" s="25"/>
      <c r="AC129" s="25"/>
      <c r="AD129" s="25"/>
      <c r="AE129" s="25">
        <v>8371.2999999999993</v>
      </c>
      <c r="AF129" s="25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  <c r="AQ129" s="25"/>
      <c r="AR129" s="25"/>
      <c r="AS129" s="25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  <c r="BF129" s="25"/>
      <c r="BG129" s="25"/>
      <c r="BH129" s="25"/>
      <c r="BI129" s="17">
        <f t="shared" si="13"/>
        <v>8371.2999999999993</v>
      </c>
      <c r="BJ129" s="16">
        <f t="shared" si="14"/>
        <v>0</v>
      </c>
      <c r="BK129" s="16">
        <f t="shared" si="15"/>
        <v>8371.2999999999993</v>
      </c>
      <c r="BL129" s="16"/>
      <c r="BM129" s="16"/>
      <c r="BN129" s="16"/>
      <c r="BO129" s="16"/>
      <c r="BP129" s="16"/>
      <c r="BQ129" s="16"/>
      <c r="BR129" s="16"/>
      <c r="BS129" s="16"/>
      <c r="BT129" s="17">
        <f t="shared" si="16"/>
        <v>8371.2999999999993</v>
      </c>
      <c r="BU129" s="26"/>
    </row>
    <row r="130" spans="1:73" s="57" customFormat="1" ht="51" x14ac:dyDescent="0.25">
      <c r="A130" s="20" t="s">
        <v>89</v>
      </c>
      <c r="B130" s="20" t="s">
        <v>91</v>
      </c>
      <c r="C130" s="20" t="s">
        <v>90</v>
      </c>
      <c r="D130" s="20" t="s">
        <v>203</v>
      </c>
      <c r="E130" s="4" t="s">
        <v>219</v>
      </c>
      <c r="F130" s="20" t="s">
        <v>212</v>
      </c>
      <c r="G130" s="20" t="s">
        <v>260</v>
      </c>
      <c r="H130" s="20">
        <v>2022</v>
      </c>
      <c r="I130" s="20" t="s">
        <v>455</v>
      </c>
      <c r="J130" s="21" t="s">
        <v>455</v>
      </c>
      <c r="K130" s="20"/>
      <c r="L130" s="4"/>
      <c r="M130" s="4"/>
      <c r="N130" s="4"/>
      <c r="O130" s="4"/>
      <c r="P130" s="10">
        <v>202</v>
      </c>
      <c r="Q130" s="10">
        <v>56</v>
      </c>
      <c r="R130" s="11">
        <v>7</v>
      </c>
      <c r="S130" s="12" t="s">
        <v>480</v>
      </c>
      <c r="T130" s="12">
        <v>8888</v>
      </c>
      <c r="U130" s="12">
        <v>8888</v>
      </c>
      <c r="V130" s="4" t="str">
        <f>VLOOKUP(W130,'Ítems Presupuestarios'!$A$4:$C$42,3,FALSE)</f>
        <v>78-Transferencias o Donaciones para Inversión</v>
      </c>
      <c r="W130" s="4">
        <v>780204</v>
      </c>
      <c r="X130" s="4" t="str">
        <f>VLOOKUP(W130,'Ítems Presupuestarios'!$A$4:$C$42,2,FALSE)</f>
        <v>Transferencias y Donaciones al Sector Privado no Financiero</v>
      </c>
      <c r="Y130" s="25"/>
      <c r="Z130" s="25"/>
      <c r="AA130" s="25"/>
      <c r="AB130" s="25"/>
      <c r="AC130" s="25"/>
      <c r="AD130" s="25"/>
      <c r="AE130" s="25">
        <v>42.066849999999995</v>
      </c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  <c r="BF130" s="25"/>
      <c r="BG130" s="25"/>
      <c r="BH130" s="25"/>
      <c r="BI130" s="17">
        <f t="shared" si="13"/>
        <v>42.066849999999995</v>
      </c>
      <c r="BJ130" s="16">
        <f t="shared" si="14"/>
        <v>0</v>
      </c>
      <c r="BK130" s="16">
        <f t="shared" si="15"/>
        <v>42.066849999999995</v>
      </c>
      <c r="BL130" s="16"/>
      <c r="BM130" s="16"/>
      <c r="BN130" s="16"/>
      <c r="BO130" s="16"/>
      <c r="BP130" s="16"/>
      <c r="BQ130" s="16"/>
      <c r="BR130" s="16"/>
      <c r="BS130" s="16"/>
      <c r="BT130" s="17">
        <f t="shared" si="16"/>
        <v>42.066849999999995</v>
      </c>
      <c r="BU130" s="26"/>
    </row>
    <row r="131" spans="1:73" s="57" customFormat="1" ht="51" x14ac:dyDescent="0.25">
      <c r="A131" s="20" t="s">
        <v>89</v>
      </c>
      <c r="B131" s="20" t="s">
        <v>91</v>
      </c>
      <c r="C131" s="20" t="s">
        <v>90</v>
      </c>
      <c r="D131" s="20" t="s">
        <v>203</v>
      </c>
      <c r="E131" s="4" t="s">
        <v>219</v>
      </c>
      <c r="F131" s="20" t="s">
        <v>212</v>
      </c>
      <c r="G131" s="20" t="s">
        <v>260</v>
      </c>
      <c r="H131" s="20">
        <v>2022</v>
      </c>
      <c r="I131" s="20" t="s">
        <v>455</v>
      </c>
      <c r="J131" s="21" t="s">
        <v>455</v>
      </c>
      <c r="K131" s="20"/>
      <c r="L131" s="4"/>
      <c r="M131" s="4"/>
      <c r="N131" s="4"/>
      <c r="O131" s="4"/>
      <c r="P131" s="10">
        <v>202</v>
      </c>
      <c r="Q131" s="10">
        <v>56</v>
      </c>
      <c r="R131" s="11">
        <v>7</v>
      </c>
      <c r="S131" s="12" t="s">
        <v>480</v>
      </c>
      <c r="T131" s="12">
        <v>8888</v>
      </c>
      <c r="U131" s="12">
        <v>8888</v>
      </c>
      <c r="V131" s="4" t="str">
        <f>VLOOKUP(W131,'Ítems Presupuestarios'!$A$4:$C$42,3,FALSE)</f>
        <v>78-Transferencias o Donaciones para Inversión</v>
      </c>
      <c r="W131" s="4">
        <v>780204</v>
      </c>
      <c r="X131" s="4" t="str">
        <f>VLOOKUP(W131,'Ítems Presupuestarios'!$A$4:$C$42,2,FALSE)</f>
        <v>Transferencias y Donaciones al Sector Privado no Financiero</v>
      </c>
      <c r="Y131" s="25"/>
      <c r="Z131" s="25"/>
      <c r="AA131" s="25"/>
      <c r="AB131" s="25"/>
      <c r="AC131" s="25"/>
      <c r="AD131" s="25"/>
      <c r="AE131" s="25">
        <v>5381.54</v>
      </c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5"/>
      <c r="AS131" s="25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  <c r="BF131" s="25"/>
      <c r="BG131" s="25"/>
      <c r="BH131" s="25"/>
      <c r="BI131" s="17">
        <f t="shared" si="13"/>
        <v>5381.54</v>
      </c>
      <c r="BJ131" s="16">
        <f t="shared" si="14"/>
        <v>0</v>
      </c>
      <c r="BK131" s="16">
        <f t="shared" si="15"/>
        <v>5381.54</v>
      </c>
      <c r="BL131" s="16"/>
      <c r="BM131" s="16"/>
      <c r="BN131" s="16"/>
      <c r="BO131" s="16"/>
      <c r="BP131" s="16"/>
      <c r="BQ131" s="16"/>
      <c r="BR131" s="16"/>
      <c r="BS131" s="16"/>
      <c r="BT131" s="17">
        <f t="shared" si="16"/>
        <v>5381.54</v>
      </c>
      <c r="BU131" s="26"/>
    </row>
    <row r="132" spans="1:73" s="57" customFormat="1" ht="51" x14ac:dyDescent="0.25">
      <c r="A132" s="20" t="s">
        <v>89</v>
      </c>
      <c r="B132" s="20" t="s">
        <v>91</v>
      </c>
      <c r="C132" s="20" t="s">
        <v>90</v>
      </c>
      <c r="D132" s="20" t="s">
        <v>203</v>
      </c>
      <c r="E132" s="4" t="s">
        <v>219</v>
      </c>
      <c r="F132" s="20" t="s">
        <v>212</v>
      </c>
      <c r="G132" s="20" t="s">
        <v>261</v>
      </c>
      <c r="H132" s="20">
        <v>2022</v>
      </c>
      <c r="I132" s="20" t="s">
        <v>450</v>
      </c>
      <c r="J132" s="21" t="s">
        <v>450</v>
      </c>
      <c r="K132" s="20"/>
      <c r="L132" s="4"/>
      <c r="M132" s="4"/>
      <c r="N132" s="4"/>
      <c r="O132" s="4"/>
      <c r="P132" s="10">
        <v>202</v>
      </c>
      <c r="Q132" s="10">
        <v>56</v>
      </c>
      <c r="R132" s="11">
        <v>7</v>
      </c>
      <c r="S132" s="12" t="s">
        <v>480</v>
      </c>
      <c r="T132" s="12">
        <v>8888</v>
      </c>
      <c r="U132" s="12">
        <v>8888</v>
      </c>
      <c r="V132" s="4" t="str">
        <f>VLOOKUP(W132,'Ítems Presupuestarios'!$A$4:$C$42,3,FALSE)</f>
        <v>78-Transferencias o Donaciones para Inversión</v>
      </c>
      <c r="W132" s="4">
        <v>780204</v>
      </c>
      <c r="X132" s="4" t="str">
        <f>VLOOKUP(W132,'Ítems Presupuestarios'!$A$4:$C$42,2,FALSE)</f>
        <v>Transferencias y Donaciones al Sector Privado no Financiero</v>
      </c>
      <c r="Y132" s="25"/>
      <c r="Z132" s="25"/>
      <c r="AA132" s="25"/>
      <c r="AB132" s="25"/>
      <c r="AC132" s="25"/>
      <c r="AD132" s="25"/>
      <c r="AE132" s="25">
        <v>27.042950000000001</v>
      </c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  <c r="BF132" s="25"/>
      <c r="BG132" s="25"/>
      <c r="BH132" s="25"/>
      <c r="BI132" s="17">
        <f t="shared" si="13"/>
        <v>27.042950000000001</v>
      </c>
      <c r="BJ132" s="16">
        <f t="shared" si="14"/>
        <v>0</v>
      </c>
      <c r="BK132" s="16">
        <f t="shared" si="15"/>
        <v>27.042950000000001</v>
      </c>
      <c r="BL132" s="16"/>
      <c r="BM132" s="16"/>
      <c r="BN132" s="16"/>
      <c r="BO132" s="16"/>
      <c r="BP132" s="16"/>
      <c r="BQ132" s="16"/>
      <c r="BR132" s="16"/>
      <c r="BS132" s="16"/>
      <c r="BT132" s="17">
        <f t="shared" si="16"/>
        <v>27.042950000000001</v>
      </c>
      <c r="BU132" s="26"/>
    </row>
    <row r="133" spans="1:73" s="57" customFormat="1" ht="38.25" x14ac:dyDescent="0.25">
      <c r="A133" s="20" t="s">
        <v>89</v>
      </c>
      <c r="B133" s="20" t="s">
        <v>91</v>
      </c>
      <c r="C133" s="20" t="s">
        <v>90</v>
      </c>
      <c r="D133" s="20" t="s">
        <v>92</v>
      </c>
      <c r="E133" s="4" t="s">
        <v>207</v>
      </c>
      <c r="F133" s="20" t="s">
        <v>208</v>
      </c>
      <c r="G133" s="20" t="s">
        <v>264</v>
      </c>
      <c r="H133" s="20">
        <v>2022</v>
      </c>
      <c r="I133" s="20" t="s">
        <v>456</v>
      </c>
      <c r="J133" s="21" t="s">
        <v>456</v>
      </c>
      <c r="K133" s="20"/>
      <c r="L133" s="4"/>
      <c r="M133" s="4"/>
      <c r="N133" s="4"/>
      <c r="O133" s="4"/>
      <c r="P133" s="10">
        <v>202</v>
      </c>
      <c r="Q133" s="10">
        <v>56</v>
      </c>
      <c r="R133" s="11">
        <v>7</v>
      </c>
      <c r="S133" s="12" t="s">
        <v>480</v>
      </c>
      <c r="T133" s="12">
        <v>8888</v>
      </c>
      <c r="U133" s="12">
        <v>8888</v>
      </c>
      <c r="V133" s="4" t="str">
        <f>VLOOKUP(W133,'Ítems Presupuestarios'!$A$4:$C$42,3,FALSE)</f>
        <v>78-Transferencias o Donaciones para Inversión</v>
      </c>
      <c r="W133" s="4">
        <v>780204</v>
      </c>
      <c r="X133" s="4" t="str">
        <f>VLOOKUP(W133,'Ítems Presupuestarios'!$A$4:$C$42,2,FALSE)</f>
        <v>Transferencias y Donaciones al Sector Privado no Financiero</v>
      </c>
      <c r="Y133" s="25"/>
      <c r="Z133" s="25"/>
      <c r="AA133" s="25"/>
      <c r="AB133" s="25"/>
      <c r="AC133" s="25"/>
      <c r="AD133" s="25"/>
      <c r="AE133" s="25">
        <v>3986.34</v>
      </c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  <c r="AQ133" s="25"/>
      <c r="AR133" s="25"/>
      <c r="AS133" s="25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  <c r="BF133" s="25"/>
      <c r="BG133" s="25"/>
      <c r="BH133" s="25"/>
      <c r="BI133" s="17">
        <f t="shared" si="13"/>
        <v>3986.34</v>
      </c>
      <c r="BJ133" s="16">
        <f t="shared" si="14"/>
        <v>0</v>
      </c>
      <c r="BK133" s="16">
        <f t="shared" si="15"/>
        <v>3986.34</v>
      </c>
      <c r="BL133" s="16">
        <v>3986.34</v>
      </c>
      <c r="BM133" s="16"/>
      <c r="BN133" s="16"/>
      <c r="BO133" s="16"/>
      <c r="BP133" s="16"/>
      <c r="BQ133" s="16"/>
      <c r="BR133" s="16"/>
      <c r="BS133" s="16"/>
      <c r="BT133" s="17">
        <f t="shared" si="16"/>
        <v>0</v>
      </c>
      <c r="BU133" s="26"/>
    </row>
    <row r="134" spans="1:73" s="57" customFormat="1" ht="38.25" x14ac:dyDescent="0.25">
      <c r="A134" s="20" t="s">
        <v>89</v>
      </c>
      <c r="B134" s="20" t="s">
        <v>91</v>
      </c>
      <c r="C134" s="20" t="s">
        <v>90</v>
      </c>
      <c r="D134" s="20" t="s">
        <v>92</v>
      </c>
      <c r="E134" s="4" t="s">
        <v>207</v>
      </c>
      <c r="F134" s="20" t="s">
        <v>208</v>
      </c>
      <c r="G134" s="20" t="s">
        <v>265</v>
      </c>
      <c r="H134" s="20">
        <v>2022</v>
      </c>
      <c r="I134" s="20" t="s">
        <v>450</v>
      </c>
      <c r="J134" s="21" t="s">
        <v>450</v>
      </c>
      <c r="K134" s="20"/>
      <c r="L134" s="4"/>
      <c r="M134" s="4"/>
      <c r="N134" s="4"/>
      <c r="O134" s="4"/>
      <c r="P134" s="10">
        <v>202</v>
      </c>
      <c r="Q134" s="10">
        <v>56</v>
      </c>
      <c r="R134" s="11">
        <v>7</v>
      </c>
      <c r="S134" s="12" t="s">
        <v>480</v>
      </c>
      <c r="T134" s="12">
        <v>8888</v>
      </c>
      <c r="U134" s="12">
        <v>8888</v>
      </c>
      <c r="V134" s="4" t="str">
        <f>VLOOKUP(W134,'Ítems Presupuestarios'!$A$4:$C$42,3,FALSE)</f>
        <v>78-Transferencias o Donaciones para Inversión</v>
      </c>
      <c r="W134" s="4">
        <v>780204</v>
      </c>
      <c r="X134" s="4" t="str">
        <f>VLOOKUP(W134,'Ítems Presupuestarios'!$A$4:$C$42,2,FALSE)</f>
        <v>Transferencias y Donaciones al Sector Privado no Financiero</v>
      </c>
      <c r="Y134" s="25"/>
      <c r="Z134" s="25"/>
      <c r="AA134" s="25"/>
      <c r="AB134" s="25"/>
      <c r="AC134" s="25"/>
      <c r="AD134" s="25"/>
      <c r="AE134" s="25">
        <v>20.031850000000002</v>
      </c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  <c r="AQ134" s="25"/>
      <c r="AR134" s="25"/>
      <c r="AS134" s="25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  <c r="BF134" s="25"/>
      <c r="BG134" s="25"/>
      <c r="BH134" s="25"/>
      <c r="BI134" s="17">
        <f t="shared" si="13"/>
        <v>20.031850000000002</v>
      </c>
      <c r="BJ134" s="16">
        <f t="shared" si="14"/>
        <v>0</v>
      </c>
      <c r="BK134" s="16">
        <f t="shared" si="15"/>
        <v>20.031850000000002</v>
      </c>
      <c r="BL134" s="16">
        <v>20.03</v>
      </c>
      <c r="BM134" s="16"/>
      <c r="BN134" s="16"/>
      <c r="BO134" s="16"/>
      <c r="BP134" s="16"/>
      <c r="BQ134" s="16"/>
      <c r="BR134" s="16"/>
      <c r="BS134" s="16"/>
      <c r="BT134" s="17">
        <f t="shared" si="16"/>
        <v>1.8500000000010175E-3</v>
      </c>
      <c r="BU134" s="26"/>
    </row>
    <row r="135" spans="1:73" s="57" customFormat="1" ht="38.25" x14ac:dyDescent="0.25">
      <c r="A135" s="20" t="s">
        <v>89</v>
      </c>
      <c r="B135" s="20" t="s">
        <v>91</v>
      </c>
      <c r="C135" s="20" t="s">
        <v>90</v>
      </c>
      <c r="D135" s="20" t="s">
        <v>92</v>
      </c>
      <c r="E135" s="4" t="s">
        <v>211</v>
      </c>
      <c r="F135" s="20" t="s">
        <v>212</v>
      </c>
      <c r="G135" s="20" t="s">
        <v>266</v>
      </c>
      <c r="H135" s="20">
        <v>2022</v>
      </c>
      <c r="I135" s="20" t="s">
        <v>456</v>
      </c>
      <c r="J135" s="21" t="s">
        <v>456</v>
      </c>
      <c r="K135" s="20"/>
      <c r="L135" s="4"/>
      <c r="M135" s="4"/>
      <c r="N135" s="4"/>
      <c r="O135" s="4"/>
      <c r="P135" s="10">
        <v>202</v>
      </c>
      <c r="Q135" s="10">
        <v>56</v>
      </c>
      <c r="R135" s="11">
        <v>7</v>
      </c>
      <c r="S135" s="12" t="s">
        <v>480</v>
      </c>
      <c r="T135" s="12">
        <v>8888</v>
      </c>
      <c r="U135" s="12">
        <v>8888</v>
      </c>
      <c r="V135" s="4" t="str">
        <f>VLOOKUP(W135,'Ítems Presupuestarios'!$A$4:$C$42,3,FALSE)</f>
        <v>78-Transferencias o Donaciones para Inversión</v>
      </c>
      <c r="W135" s="4">
        <v>780204</v>
      </c>
      <c r="X135" s="4" t="str">
        <f>VLOOKUP(W135,'Ítems Presupuestarios'!$A$4:$C$42,2,FALSE)</f>
        <v>Transferencias y Donaciones al Sector Privado no Financiero</v>
      </c>
      <c r="Y135" s="25"/>
      <c r="Z135" s="25"/>
      <c r="AA135" s="25"/>
      <c r="AB135" s="25"/>
      <c r="AC135" s="25"/>
      <c r="AD135" s="25"/>
      <c r="AE135" s="25">
        <v>5846.62</v>
      </c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  <c r="AQ135" s="25"/>
      <c r="AR135" s="25"/>
      <c r="AS135" s="25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  <c r="BF135" s="25"/>
      <c r="BG135" s="25"/>
      <c r="BH135" s="25"/>
      <c r="BI135" s="17">
        <f t="shared" si="13"/>
        <v>5846.62</v>
      </c>
      <c r="BJ135" s="16">
        <f t="shared" si="14"/>
        <v>0</v>
      </c>
      <c r="BK135" s="16">
        <f t="shared" si="15"/>
        <v>5846.62</v>
      </c>
      <c r="BL135" s="16">
        <v>5846.62</v>
      </c>
      <c r="BM135" s="16"/>
      <c r="BN135" s="16"/>
      <c r="BO135" s="16"/>
      <c r="BP135" s="16"/>
      <c r="BQ135" s="16"/>
      <c r="BR135" s="16"/>
      <c r="BS135" s="16"/>
      <c r="BT135" s="17">
        <f t="shared" si="16"/>
        <v>0</v>
      </c>
      <c r="BU135" s="26"/>
    </row>
    <row r="136" spans="1:73" s="57" customFormat="1" ht="38.25" x14ac:dyDescent="0.25">
      <c r="A136" s="20" t="s">
        <v>89</v>
      </c>
      <c r="B136" s="20" t="s">
        <v>91</v>
      </c>
      <c r="C136" s="20" t="s">
        <v>90</v>
      </c>
      <c r="D136" s="20" t="s">
        <v>92</v>
      </c>
      <c r="E136" s="4" t="s">
        <v>211</v>
      </c>
      <c r="F136" s="20" t="s">
        <v>212</v>
      </c>
      <c r="G136" s="20" t="s">
        <v>267</v>
      </c>
      <c r="H136" s="20">
        <v>2022</v>
      </c>
      <c r="I136" s="20" t="s">
        <v>450</v>
      </c>
      <c r="J136" s="21" t="s">
        <v>450</v>
      </c>
      <c r="K136" s="20"/>
      <c r="L136" s="4"/>
      <c r="M136" s="4"/>
      <c r="N136" s="4"/>
      <c r="O136" s="4"/>
      <c r="P136" s="10">
        <v>202</v>
      </c>
      <c r="Q136" s="10">
        <v>56</v>
      </c>
      <c r="R136" s="11">
        <v>7</v>
      </c>
      <c r="S136" s="12" t="s">
        <v>480</v>
      </c>
      <c r="T136" s="12">
        <v>8888</v>
      </c>
      <c r="U136" s="12">
        <v>8888</v>
      </c>
      <c r="V136" s="4" t="str">
        <f>VLOOKUP(W136,'Ítems Presupuestarios'!$A$4:$C$42,3,FALSE)</f>
        <v>78-Transferencias o Donaciones para Inversión</v>
      </c>
      <c r="W136" s="4">
        <v>780204</v>
      </c>
      <c r="X136" s="4" t="str">
        <f>VLOOKUP(W136,'Ítems Presupuestarios'!$A$4:$C$42,2,FALSE)</f>
        <v>Transferencias y Donaciones al Sector Privado no Financiero</v>
      </c>
      <c r="Y136" s="25"/>
      <c r="Z136" s="25"/>
      <c r="AA136" s="25"/>
      <c r="AB136" s="25"/>
      <c r="AC136" s="25"/>
      <c r="AD136" s="25"/>
      <c r="AE136" s="25">
        <v>29.38</v>
      </c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  <c r="AQ136" s="25"/>
      <c r="AR136" s="25"/>
      <c r="AS136" s="25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  <c r="BF136" s="25"/>
      <c r="BG136" s="25"/>
      <c r="BH136" s="25"/>
      <c r="BI136" s="17">
        <f t="shared" ref="BI136:BI199" si="17">+Y136+AB136+AE136+AH136+AK136+AN136+AQ136+AT136+AW136+AZ136+BC136+BF136</f>
        <v>29.38</v>
      </c>
      <c r="BJ136" s="16">
        <f t="shared" si="14"/>
        <v>0</v>
      </c>
      <c r="BK136" s="16">
        <f t="shared" si="15"/>
        <v>29.38</v>
      </c>
      <c r="BL136" s="16">
        <v>29.38</v>
      </c>
      <c r="BM136" s="16"/>
      <c r="BN136" s="16"/>
      <c r="BO136" s="16"/>
      <c r="BP136" s="16"/>
      <c r="BQ136" s="16"/>
      <c r="BR136" s="16"/>
      <c r="BS136" s="16"/>
      <c r="BT136" s="17">
        <f t="shared" si="16"/>
        <v>0</v>
      </c>
      <c r="BU136" s="26"/>
    </row>
    <row r="137" spans="1:73" s="57" customFormat="1" ht="63.75" x14ac:dyDescent="0.25">
      <c r="A137" s="20" t="s">
        <v>89</v>
      </c>
      <c r="B137" s="20" t="s">
        <v>91</v>
      </c>
      <c r="C137" s="20" t="s">
        <v>90</v>
      </c>
      <c r="D137" s="20" t="s">
        <v>203</v>
      </c>
      <c r="E137" s="4" t="s">
        <v>215</v>
      </c>
      <c r="F137" s="20" t="s">
        <v>216</v>
      </c>
      <c r="G137" s="20" t="s">
        <v>268</v>
      </c>
      <c r="H137" s="20">
        <v>2022</v>
      </c>
      <c r="I137" s="20" t="s">
        <v>456</v>
      </c>
      <c r="J137" s="21" t="s">
        <v>456</v>
      </c>
      <c r="K137" s="20"/>
      <c r="L137" s="4"/>
      <c r="M137" s="4"/>
      <c r="N137" s="4"/>
      <c r="O137" s="4"/>
      <c r="P137" s="10">
        <v>202</v>
      </c>
      <c r="Q137" s="10">
        <v>56</v>
      </c>
      <c r="R137" s="11">
        <v>7</v>
      </c>
      <c r="S137" s="12" t="s">
        <v>480</v>
      </c>
      <c r="T137" s="12">
        <v>8888</v>
      </c>
      <c r="U137" s="12">
        <v>8888</v>
      </c>
      <c r="V137" s="4" t="str">
        <f>VLOOKUP(W137,'Ítems Presupuestarios'!$A$4:$C$42,3,FALSE)</f>
        <v>78-Transferencias o Donaciones para Inversión</v>
      </c>
      <c r="W137" s="4">
        <v>780204</v>
      </c>
      <c r="X137" s="4" t="str">
        <f>VLOOKUP(W137,'Ítems Presupuestarios'!$A$4:$C$42,2,FALSE)</f>
        <v>Transferencias y Donaciones al Sector Privado no Financiero</v>
      </c>
      <c r="Y137" s="25"/>
      <c r="Z137" s="25"/>
      <c r="AA137" s="25"/>
      <c r="AB137" s="25"/>
      <c r="AC137" s="25"/>
      <c r="AD137" s="25"/>
      <c r="AE137" s="25">
        <v>74411.539999999994</v>
      </c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  <c r="AQ137" s="25"/>
      <c r="AR137" s="25"/>
      <c r="AS137" s="25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  <c r="BF137" s="25"/>
      <c r="BG137" s="25"/>
      <c r="BH137" s="25"/>
      <c r="BI137" s="17">
        <f t="shared" si="17"/>
        <v>74411.539999999994</v>
      </c>
      <c r="BJ137" s="16">
        <f t="shared" ref="BJ137:BJ200" si="18">+Z137+AC137+AF137+AI137+AL137+AO137+AR137+AR137+AR137+AU137+AX137+BA137+BD137+BG137</f>
        <v>0</v>
      </c>
      <c r="BK137" s="16">
        <f t="shared" ref="BK137:BK200" si="19">+BI137-BJ137</f>
        <v>74411.539999999994</v>
      </c>
      <c r="BL137" s="16"/>
      <c r="BM137" s="16"/>
      <c r="BN137" s="16"/>
      <c r="BO137" s="16"/>
      <c r="BP137" s="16"/>
      <c r="BQ137" s="16"/>
      <c r="BR137" s="16"/>
      <c r="BS137" s="16"/>
      <c r="BT137" s="17">
        <f t="shared" ref="BT137:BT200" si="20">+BI137-BL137-BP137</f>
        <v>74411.539999999994</v>
      </c>
      <c r="BU137" s="26"/>
    </row>
    <row r="138" spans="1:73" s="57" customFormat="1" ht="63.75" x14ac:dyDescent="0.25">
      <c r="A138" s="20" t="s">
        <v>89</v>
      </c>
      <c r="B138" s="20" t="s">
        <v>91</v>
      </c>
      <c r="C138" s="20" t="s">
        <v>90</v>
      </c>
      <c r="D138" s="20" t="s">
        <v>203</v>
      </c>
      <c r="E138" s="4" t="s">
        <v>215</v>
      </c>
      <c r="F138" s="20" t="s">
        <v>216</v>
      </c>
      <c r="G138" s="20" t="s">
        <v>269</v>
      </c>
      <c r="H138" s="20">
        <v>2022</v>
      </c>
      <c r="I138" s="20" t="s">
        <v>450</v>
      </c>
      <c r="J138" s="21" t="s">
        <v>450</v>
      </c>
      <c r="K138" s="20"/>
      <c r="L138" s="4"/>
      <c r="M138" s="4"/>
      <c r="N138" s="4"/>
      <c r="O138" s="4"/>
      <c r="P138" s="10">
        <v>202</v>
      </c>
      <c r="Q138" s="10">
        <v>56</v>
      </c>
      <c r="R138" s="11">
        <v>7</v>
      </c>
      <c r="S138" s="12" t="s">
        <v>480</v>
      </c>
      <c r="T138" s="12">
        <v>8888</v>
      </c>
      <c r="U138" s="12">
        <v>8888</v>
      </c>
      <c r="V138" s="4" t="str">
        <f>VLOOKUP(W138,'Ítems Presupuestarios'!$A$4:$C$42,3,FALSE)</f>
        <v>78-Transferencias o Donaciones para Inversión</v>
      </c>
      <c r="W138" s="4">
        <v>780204</v>
      </c>
      <c r="X138" s="4" t="str">
        <f>VLOOKUP(W138,'Ítems Presupuestarios'!$A$4:$C$42,2,FALSE)</f>
        <v>Transferencias y Donaciones al Sector Privado no Financiero</v>
      </c>
      <c r="Y138" s="25"/>
      <c r="Z138" s="25"/>
      <c r="AA138" s="25"/>
      <c r="AB138" s="25"/>
      <c r="AC138" s="25"/>
      <c r="AD138" s="25"/>
      <c r="AE138" s="25">
        <v>373.92734999999993</v>
      </c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5"/>
      <c r="AR138" s="25"/>
      <c r="AS138" s="25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  <c r="BF138" s="25"/>
      <c r="BG138" s="25"/>
      <c r="BH138" s="25"/>
      <c r="BI138" s="17">
        <f t="shared" si="17"/>
        <v>373.92734999999993</v>
      </c>
      <c r="BJ138" s="16">
        <f t="shared" si="18"/>
        <v>0</v>
      </c>
      <c r="BK138" s="16">
        <f t="shared" si="19"/>
        <v>373.92734999999993</v>
      </c>
      <c r="BL138" s="16"/>
      <c r="BM138" s="16"/>
      <c r="BN138" s="16"/>
      <c r="BO138" s="16"/>
      <c r="BP138" s="16"/>
      <c r="BQ138" s="16"/>
      <c r="BR138" s="16"/>
      <c r="BS138" s="16"/>
      <c r="BT138" s="17">
        <f t="shared" si="20"/>
        <v>373.92734999999993</v>
      </c>
      <c r="BU138" s="26"/>
    </row>
    <row r="139" spans="1:73" s="57" customFormat="1" ht="51" x14ac:dyDescent="0.25">
      <c r="A139" s="20" t="s">
        <v>89</v>
      </c>
      <c r="B139" s="20" t="s">
        <v>91</v>
      </c>
      <c r="C139" s="20" t="s">
        <v>90</v>
      </c>
      <c r="D139" s="20" t="s">
        <v>203</v>
      </c>
      <c r="E139" s="4" t="s">
        <v>219</v>
      </c>
      <c r="F139" s="20" t="s">
        <v>212</v>
      </c>
      <c r="G139" s="20" t="s">
        <v>266</v>
      </c>
      <c r="H139" s="20">
        <v>2022</v>
      </c>
      <c r="I139" s="20" t="s">
        <v>456</v>
      </c>
      <c r="J139" s="21" t="s">
        <v>456</v>
      </c>
      <c r="K139" s="20"/>
      <c r="L139" s="4"/>
      <c r="M139" s="4"/>
      <c r="N139" s="4"/>
      <c r="O139" s="4"/>
      <c r="P139" s="10">
        <v>202</v>
      </c>
      <c r="Q139" s="10">
        <v>56</v>
      </c>
      <c r="R139" s="11">
        <v>7</v>
      </c>
      <c r="S139" s="12" t="s">
        <v>480</v>
      </c>
      <c r="T139" s="12">
        <v>8888</v>
      </c>
      <c r="U139" s="12">
        <v>8888</v>
      </c>
      <c r="V139" s="4" t="str">
        <f>VLOOKUP(W139,'Ítems Presupuestarios'!$A$4:$C$42,3,FALSE)</f>
        <v>78-Transferencias o Donaciones para Inversión</v>
      </c>
      <c r="W139" s="4">
        <v>780204</v>
      </c>
      <c r="X139" s="4" t="str">
        <f>VLOOKUP(W139,'Ítems Presupuestarios'!$A$4:$C$42,2,FALSE)</f>
        <v>Transferencias y Donaciones al Sector Privado no Financiero</v>
      </c>
      <c r="Y139" s="25"/>
      <c r="Z139" s="25"/>
      <c r="AA139" s="25"/>
      <c r="AB139" s="25"/>
      <c r="AC139" s="25"/>
      <c r="AD139" s="25"/>
      <c r="AE139" s="25">
        <v>9301.44</v>
      </c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25"/>
      <c r="AR139" s="25"/>
      <c r="AS139" s="25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  <c r="BF139" s="25"/>
      <c r="BG139" s="25"/>
      <c r="BH139" s="25"/>
      <c r="BI139" s="17">
        <f t="shared" si="17"/>
        <v>9301.44</v>
      </c>
      <c r="BJ139" s="16">
        <f t="shared" si="18"/>
        <v>0</v>
      </c>
      <c r="BK139" s="16">
        <f t="shared" si="19"/>
        <v>9301.44</v>
      </c>
      <c r="BL139" s="16"/>
      <c r="BM139" s="16"/>
      <c r="BN139" s="16"/>
      <c r="BO139" s="16"/>
      <c r="BP139" s="16"/>
      <c r="BQ139" s="16"/>
      <c r="BR139" s="16"/>
      <c r="BS139" s="16"/>
      <c r="BT139" s="17">
        <f t="shared" si="20"/>
        <v>9301.44</v>
      </c>
      <c r="BU139" s="26"/>
    </row>
    <row r="140" spans="1:73" s="57" customFormat="1" ht="51" x14ac:dyDescent="0.25">
      <c r="A140" s="20" t="s">
        <v>89</v>
      </c>
      <c r="B140" s="20" t="s">
        <v>91</v>
      </c>
      <c r="C140" s="20" t="s">
        <v>90</v>
      </c>
      <c r="D140" s="20" t="s">
        <v>203</v>
      </c>
      <c r="E140" s="4" t="s">
        <v>219</v>
      </c>
      <c r="F140" s="20" t="s">
        <v>212</v>
      </c>
      <c r="G140" s="20" t="s">
        <v>270</v>
      </c>
      <c r="H140" s="20">
        <v>2022</v>
      </c>
      <c r="I140" s="20" t="s">
        <v>450</v>
      </c>
      <c r="J140" s="21" t="s">
        <v>450</v>
      </c>
      <c r="K140" s="20"/>
      <c r="L140" s="4"/>
      <c r="M140" s="4"/>
      <c r="N140" s="4"/>
      <c r="O140" s="4"/>
      <c r="P140" s="10">
        <v>202</v>
      </c>
      <c r="Q140" s="10">
        <v>56</v>
      </c>
      <c r="R140" s="11">
        <v>7</v>
      </c>
      <c r="S140" s="12" t="s">
        <v>480</v>
      </c>
      <c r="T140" s="12">
        <v>8888</v>
      </c>
      <c r="U140" s="12">
        <v>8888</v>
      </c>
      <c r="V140" s="4" t="str">
        <f>VLOOKUP(W140,'Ítems Presupuestarios'!$A$4:$C$42,3,FALSE)</f>
        <v>78-Transferencias o Donaciones para Inversión</v>
      </c>
      <c r="W140" s="4">
        <v>780204</v>
      </c>
      <c r="X140" s="4" t="str">
        <f>VLOOKUP(W140,'Ítems Presupuestarios'!$A$4:$C$42,2,FALSE)</f>
        <v>Transferencias y Donaciones al Sector Privado no Financiero</v>
      </c>
      <c r="Y140" s="25"/>
      <c r="Z140" s="25"/>
      <c r="AA140" s="25"/>
      <c r="AB140" s="25"/>
      <c r="AC140" s="25"/>
      <c r="AD140" s="25"/>
      <c r="AE140" s="25">
        <v>46.740900000000003</v>
      </c>
      <c r="AF140" s="25"/>
      <c r="AG140" s="25"/>
      <c r="AH140" s="25"/>
      <c r="AI140" s="25"/>
      <c r="AJ140" s="25"/>
      <c r="AK140" s="25"/>
      <c r="AL140" s="25"/>
      <c r="AM140" s="25"/>
      <c r="AN140" s="25"/>
      <c r="AO140" s="25"/>
      <c r="AP140" s="25"/>
      <c r="AQ140" s="25"/>
      <c r="AR140" s="25"/>
      <c r="AS140" s="25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  <c r="BF140" s="25"/>
      <c r="BG140" s="25"/>
      <c r="BH140" s="25"/>
      <c r="BI140" s="17">
        <f t="shared" si="17"/>
        <v>46.740900000000003</v>
      </c>
      <c r="BJ140" s="16">
        <f t="shared" si="18"/>
        <v>0</v>
      </c>
      <c r="BK140" s="16">
        <f t="shared" si="19"/>
        <v>46.740900000000003</v>
      </c>
      <c r="BL140" s="16"/>
      <c r="BM140" s="16"/>
      <c r="BN140" s="16"/>
      <c r="BO140" s="16"/>
      <c r="BP140" s="16"/>
      <c r="BQ140" s="16"/>
      <c r="BR140" s="16"/>
      <c r="BS140" s="16"/>
      <c r="BT140" s="17">
        <f t="shared" si="20"/>
        <v>46.740900000000003</v>
      </c>
      <c r="BU140" s="26"/>
    </row>
    <row r="141" spans="1:73" s="57" customFormat="1" ht="51" x14ac:dyDescent="0.25">
      <c r="A141" s="20" t="s">
        <v>89</v>
      </c>
      <c r="B141" s="20" t="s">
        <v>91</v>
      </c>
      <c r="C141" s="20" t="s">
        <v>90</v>
      </c>
      <c r="D141" s="20" t="s">
        <v>203</v>
      </c>
      <c r="E141" s="4" t="s">
        <v>221</v>
      </c>
      <c r="F141" s="20" t="s">
        <v>208</v>
      </c>
      <c r="G141" s="20" t="s">
        <v>271</v>
      </c>
      <c r="H141" s="20">
        <v>2022</v>
      </c>
      <c r="I141" s="20" t="s">
        <v>456</v>
      </c>
      <c r="J141" s="21" t="s">
        <v>456</v>
      </c>
      <c r="K141" s="20"/>
      <c r="L141" s="4"/>
      <c r="M141" s="4"/>
      <c r="N141" s="4"/>
      <c r="O141" s="4"/>
      <c r="P141" s="10">
        <v>202</v>
      </c>
      <c r="Q141" s="10">
        <v>56</v>
      </c>
      <c r="R141" s="11">
        <v>7</v>
      </c>
      <c r="S141" s="12" t="s">
        <v>480</v>
      </c>
      <c r="T141" s="12">
        <v>8888</v>
      </c>
      <c r="U141" s="12">
        <v>8888</v>
      </c>
      <c r="V141" s="4" t="str">
        <f>VLOOKUP(W141,'Ítems Presupuestarios'!$A$4:$C$42,3,FALSE)</f>
        <v>78-Transferencias o Donaciones para Inversión</v>
      </c>
      <c r="W141" s="4">
        <v>780204</v>
      </c>
      <c r="X141" s="4" t="str">
        <f>VLOOKUP(W141,'Ítems Presupuestarios'!$A$4:$C$42,2,FALSE)</f>
        <v>Transferencias y Donaciones al Sector Privado no Financiero</v>
      </c>
      <c r="Y141" s="25"/>
      <c r="Z141" s="25"/>
      <c r="AA141" s="25"/>
      <c r="AB141" s="25"/>
      <c r="AC141" s="25"/>
      <c r="AD141" s="25"/>
      <c r="AE141" s="25">
        <v>5979.5</v>
      </c>
      <c r="AF141" s="25"/>
      <c r="AG141" s="25"/>
      <c r="AH141" s="25"/>
      <c r="AI141" s="25"/>
      <c r="AJ141" s="25"/>
      <c r="AK141" s="25"/>
      <c r="AL141" s="25"/>
      <c r="AM141" s="25"/>
      <c r="AN141" s="25"/>
      <c r="AO141" s="25"/>
      <c r="AP141" s="25"/>
      <c r="AQ141" s="25"/>
      <c r="AR141" s="25"/>
      <c r="AS141" s="25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  <c r="BF141" s="25"/>
      <c r="BG141" s="25"/>
      <c r="BH141" s="25"/>
      <c r="BI141" s="17">
        <f t="shared" si="17"/>
        <v>5979.5</v>
      </c>
      <c r="BJ141" s="16">
        <f t="shared" si="18"/>
        <v>0</v>
      </c>
      <c r="BK141" s="16">
        <f t="shared" si="19"/>
        <v>5979.5</v>
      </c>
      <c r="BL141" s="16"/>
      <c r="BM141" s="16"/>
      <c r="BN141" s="16"/>
      <c r="BO141" s="16"/>
      <c r="BP141" s="16"/>
      <c r="BQ141" s="16"/>
      <c r="BR141" s="16"/>
      <c r="BS141" s="16"/>
      <c r="BT141" s="17">
        <f t="shared" si="20"/>
        <v>5979.5</v>
      </c>
      <c r="BU141" s="26"/>
    </row>
    <row r="142" spans="1:73" s="57" customFormat="1" ht="51" x14ac:dyDescent="0.25">
      <c r="A142" s="20" t="s">
        <v>89</v>
      </c>
      <c r="B142" s="20" t="s">
        <v>91</v>
      </c>
      <c r="C142" s="20" t="s">
        <v>90</v>
      </c>
      <c r="D142" s="20" t="s">
        <v>203</v>
      </c>
      <c r="E142" s="4" t="s">
        <v>221</v>
      </c>
      <c r="F142" s="20" t="s">
        <v>208</v>
      </c>
      <c r="G142" s="20" t="s">
        <v>272</v>
      </c>
      <c r="H142" s="20">
        <v>2022</v>
      </c>
      <c r="I142" s="20" t="s">
        <v>450</v>
      </c>
      <c r="J142" s="21" t="s">
        <v>450</v>
      </c>
      <c r="K142" s="20"/>
      <c r="L142" s="4"/>
      <c r="M142" s="4"/>
      <c r="N142" s="4"/>
      <c r="O142" s="4"/>
      <c r="P142" s="10">
        <v>202</v>
      </c>
      <c r="Q142" s="10">
        <v>56</v>
      </c>
      <c r="R142" s="11">
        <v>7</v>
      </c>
      <c r="S142" s="12" t="s">
        <v>480</v>
      </c>
      <c r="T142" s="12">
        <v>8888</v>
      </c>
      <c r="U142" s="12">
        <v>8888</v>
      </c>
      <c r="V142" s="4" t="str">
        <f>VLOOKUP(W142,'Ítems Presupuestarios'!$A$4:$C$42,3,FALSE)</f>
        <v>78-Transferencias o Donaciones para Inversión</v>
      </c>
      <c r="W142" s="4">
        <v>780204</v>
      </c>
      <c r="X142" s="4" t="str">
        <f>VLOOKUP(W142,'Ítems Presupuestarios'!$A$4:$C$42,2,FALSE)</f>
        <v>Transferencias y Donaciones al Sector Privado no Financiero</v>
      </c>
      <c r="Y142" s="25"/>
      <c r="Z142" s="25"/>
      <c r="AA142" s="25"/>
      <c r="AB142" s="25"/>
      <c r="AC142" s="25"/>
      <c r="AD142" s="25"/>
      <c r="AE142" s="25">
        <v>30.047750000000001</v>
      </c>
      <c r="AF142" s="25"/>
      <c r="AG142" s="25"/>
      <c r="AH142" s="25"/>
      <c r="AI142" s="25"/>
      <c r="AJ142" s="25"/>
      <c r="AK142" s="25"/>
      <c r="AL142" s="25"/>
      <c r="AM142" s="25"/>
      <c r="AN142" s="25"/>
      <c r="AO142" s="25"/>
      <c r="AP142" s="25"/>
      <c r="AQ142" s="25"/>
      <c r="AR142" s="25"/>
      <c r="AS142" s="25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  <c r="BF142" s="25"/>
      <c r="BG142" s="25"/>
      <c r="BH142" s="25"/>
      <c r="BI142" s="17">
        <f t="shared" si="17"/>
        <v>30.047750000000001</v>
      </c>
      <c r="BJ142" s="16">
        <f t="shared" si="18"/>
        <v>0</v>
      </c>
      <c r="BK142" s="16">
        <f t="shared" si="19"/>
        <v>30.047750000000001</v>
      </c>
      <c r="BL142" s="16"/>
      <c r="BM142" s="16"/>
      <c r="BN142" s="16"/>
      <c r="BO142" s="16"/>
      <c r="BP142" s="16"/>
      <c r="BQ142" s="16"/>
      <c r="BR142" s="16"/>
      <c r="BS142" s="16"/>
      <c r="BT142" s="17">
        <f t="shared" si="20"/>
        <v>30.047750000000001</v>
      </c>
      <c r="BU142" s="26"/>
    </row>
    <row r="143" spans="1:73" s="57" customFormat="1" ht="38.25" x14ac:dyDescent="0.25">
      <c r="A143" s="20" t="s">
        <v>89</v>
      </c>
      <c r="B143" s="20" t="s">
        <v>91</v>
      </c>
      <c r="C143" s="20" t="s">
        <v>90</v>
      </c>
      <c r="D143" s="20" t="s">
        <v>92</v>
      </c>
      <c r="E143" s="4" t="s">
        <v>207</v>
      </c>
      <c r="F143" s="20" t="s">
        <v>208</v>
      </c>
      <c r="G143" s="20" t="s">
        <v>273</v>
      </c>
      <c r="H143" s="20">
        <v>2022</v>
      </c>
      <c r="I143" s="20" t="s">
        <v>457</v>
      </c>
      <c r="J143" s="21" t="s">
        <v>457</v>
      </c>
      <c r="K143" s="20"/>
      <c r="L143" s="4"/>
      <c r="M143" s="4"/>
      <c r="N143" s="4"/>
      <c r="O143" s="4"/>
      <c r="P143" s="10">
        <v>202</v>
      </c>
      <c r="Q143" s="10">
        <v>56</v>
      </c>
      <c r="R143" s="11">
        <v>7</v>
      </c>
      <c r="S143" s="12" t="s">
        <v>480</v>
      </c>
      <c r="T143" s="12">
        <v>8888</v>
      </c>
      <c r="U143" s="12">
        <v>8888</v>
      </c>
      <c r="V143" s="4" t="str">
        <f>VLOOKUP(W143,'Ítems Presupuestarios'!$A$4:$C$42,3,FALSE)</f>
        <v>78-Transferencias o Donaciones para Inversión</v>
      </c>
      <c r="W143" s="4">
        <v>780204</v>
      </c>
      <c r="X143" s="4" t="str">
        <f>VLOOKUP(W143,'Ítems Presupuestarios'!$A$4:$C$42,2,FALSE)</f>
        <v>Transferencias y Donaciones al Sector Privado no Financiero</v>
      </c>
      <c r="Y143" s="25"/>
      <c r="Z143" s="25"/>
      <c r="AA143" s="25"/>
      <c r="AB143" s="25"/>
      <c r="AC143" s="25"/>
      <c r="AD143" s="25"/>
      <c r="AE143" s="25">
        <v>3667.43</v>
      </c>
      <c r="AF143" s="25"/>
      <c r="AG143" s="25"/>
      <c r="AH143" s="25"/>
      <c r="AI143" s="25"/>
      <c r="AJ143" s="25"/>
      <c r="AK143" s="25"/>
      <c r="AL143" s="25"/>
      <c r="AM143" s="25"/>
      <c r="AN143" s="25"/>
      <c r="AO143" s="25"/>
      <c r="AP143" s="25"/>
      <c r="AQ143" s="25"/>
      <c r="AR143" s="25"/>
      <c r="AS143" s="25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  <c r="BF143" s="25"/>
      <c r="BG143" s="25"/>
      <c r="BH143" s="25"/>
      <c r="BI143" s="17">
        <f t="shared" si="17"/>
        <v>3667.43</v>
      </c>
      <c r="BJ143" s="16">
        <f t="shared" si="18"/>
        <v>0</v>
      </c>
      <c r="BK143" s="16">
        <f t="shared" si="19"/>
        <v>3667.43</v>
      </c>
      <c r="BL143" s="16">
        <v>3667.43</v>
      </c>
      <c r="BM143" s="16"/>
      <c r="BN143" s="16"/>
      <c r="BO143" s="16"/>
      <c r="BP143" s="16"/>
      <c r="BQ143" s="16"/>
      <c r="BR143" s="16"/>
      <c r="BS143" s="16"/>
      <c r="BT143" s="17">
        <f t="shared" si="20"/>
        <v>0</v>
      </c>
      <c r="BU143" s="26"/>
    </row>
    <row r="144" spans="1:73" s="57" customFormat="1" ht="38.25" x14ac:dyDescent="0.25">
      <c r="A144" s="20" t="s">
        <v>89</v>
      </c>
      <c r="B144" s="20" t="s">
        <v>91</v>
      </c>
      <c r="C144" s="20" t="s">
        <v>90</v>
      </c>
      <c r="D144" s="20" t="s">
        <v>92</v>
      </c>
      <c r="E144" s="4" t="s">
        <v>207</v>
      </c>
      <c r="F144" s="20" t="s">
        <v>208</v>
      </c>
      <c r="G144" s="20" t="s">
        <v>274</v>
      </c>
      <c r="H144" s="20">
        <v>2022</v>
      </c>
      <c r="I144" s="20" t="s">
        <v>450</v>
      </c>
      <c r="J144" s="21" t="s">
        <v>450</v>
      </c>
      <c r="K144" s="20"/>
      <c r="L144" s="4"/>
      <c r="M144" s="4"/>
      <c r="N144" s="4"/>
      <c r="O144" s="4"/>
      <c r="P144" s="10">
        <v>202</v>
      </c>
      <c r="Q144" s="10">
        <v>56</v>
      </c>
      <c r="R144" s="11">
        <v>7</v>
      </c>
      <c r="S144" s="12" t="s">
        <v>480</v>
      </c>
      <c r="T144" s="12">
        <v>8888</v>
      </c>
      <c r="U144" s="12">
        <v>8888</v>
      </c>
      <c r="V144" s="4" t="str">
        <f>VLOOKUP(W144,'Ítems Presupuestarios'!$A$4:$C$42,3,FALSE)</f>
        <v>78-Transferencias o Donaciones para Inversión</v>
      </c>
      <c r="W144" s="4">
        <v>780204</v>
      </c>
      <c r="X144" s="4" t="str">
        <f>VLOOKUP(W144,'Ítems Presupuestarios'!$A$4:$C$42,2,FALSE)</f>
        <v>Transferencias y Donaciones al Sector Privado no Financiero</v>
      </c>
      <c r="Y144" s="25"/>
      <c r="Z144" s="25"/>
      <c r="AA144" s="25"/>
      <c r="AB144" s="25"/>
      <c r="AC144" s="25"/>
      <c r="AD144" s="25"/>
      <c r="AE144" s="25">
        <v>18.429299999999998</v>
      </c>
      <c r="AF144" s="25"/>
      <c r="AG144" s="25"/>
      <c r="AH144" s="25"/>
      <c r="AI144" s="25"/>
      <c r="AJ144" s="25"/>
      <c r="AK144" s="25"/>
      <c r="AL144" s="25"/>
      <c r="AM144" s="25"/>
      <c r="AN144" s="25"/>
      <c r="AO144" s="25"/>
      <c r="AP144" s="25"/>
      <c r="AQ144" s="25"/>
      <c r="AR144" s="25"/>
      <c r="AS144" s="25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  <c r="BF144" s="25"/>
      <c r="BG144" s="25"/>
      <c r="BH144" s="25"/>
      <c r="BI144" s="17">
        <f t="shared" si="17"/>
        <v>18.429299999999998</v>
      </c>
      <c r="BJ144" s="16">
        <f t="shared" si="18"/>
        <v>0</v>
      </c>
      <c r="BK144" s="16">
        <f t="shared" si="19"/>
        <v>18.429299999999998</v>
      </c>
      <c r="BL144" s="16">
        <v>18.43</v>
      </c>
      <c r="BM144" s="16"/>
      <c r="BN144" s="16"/>
      <c r="BO144" s="16"/>
      <c r="BP144" s="16"/>
      <c r="BQ144" s="16"/>
      <c r="BR144" s="16"/>
      <c r="BS144" s="16"/>
      <c r="BT144" s="17">
        <f t="shared" si="20"/>
        <v>-7.0000000000192131E-4</v>
      </c>
      <c r="BU144" s="26"/>
    </row>
    <row r="145" spans="1:73" s="57" customFormat="1" ht="38.25" x14ac:dyDescent="0.25">
      <c r="A145" s="20" t="s">
        <v>89</v>
      </c>
      <c r="B145" s="20" t="s">
        <v>91</v>
      </c>
      <c r="C145" s="20" t="s">
        <v>90</v>
      </c>
      <c r="D145" s="20" t="s">
        <v>92</v>
      </c>
      <c r="E145" s="4" t="s">
        <v>211</v>
      </c>
      <c r="F145" s="20" t="s">
        <v>212</v>
      </c>
      <c r="G145" s="20" t="s">
        <v>275</v>
      </c>
      <c r="H145" s="20">
        <v>2022</v>
      </c>
      <c r="I145" s="20" t="s">
        <v>457</v>
      </c>
      <c r="J145" s="21" t="s">
        <v>457</v>
      </c>
      <c r="K145" s="20"/>
      <c r="L145" s="4"/>
      <c r="M145" s="4"/>
      <c r="N145" s="4"/>
      <c r="O145" s="4"/>
      <c r="P145" s="10">
        <v>202</v>
      </c>
      <c r="Q145" s="10">
        <v>56</v>
      </c>
      <c r="R145" s="11">
        <v>7</v>
      </c>
      <c r="S145" s="12" t="s">
        <v>480</v>
      </c>
      <c r="T145" s="12">
        <v>8888</v>
      </c>
      <c r="U145" s="12">
        <v>8888</v>
      </c>
      <c r="V145" s="4" t="str">
        <f>VLOOKUP(W145,'Ítems Presupuestarios'!$A$4:$C$42,3,FALSE)</f>
        <v>78-Transferencias o Donaciones para Inversión</v>
      </c>
      <c r="W145" s="4">
        <v>780204</v>
      </c>
      <c r="X145" s="4" t="str">
        <f>VLOOKUP(W145,'Ítems Presupuestarios'!$A$4:$C$42,2,FALSE)</f>
        <v>Transferencias y Donaciones al Sector Privado no Financiero</v>
      </c>
      <c r="Y145" s="25"/>
      <c r="Z145" s="25"/>
      <c r="AA145" s="25"/>
      <c r="AB145" s="25"/>
      <c r="AC145" s="25"/>
      <c r="AD145" s="25"/>
      <c r="AE145" s="25">
        <v>5378.89</v>
      </c>
      <c r="AF145" s="25"/>
      <c r="AG145" s="25"/>
      <c r="AH145" s="25"/>
      <c r="AI145" s="25"/>
      <c r="AJ145" s="25"/>
      <c r="AK145" s="25"/>
      <c r="AL145" s="25"/>
      <c r="AM145" s="25"/>
      <c r="AN145" s="25"/>
      <c r="AO145" s="25"/>
      <c r="AP145" s="25"/>
      <c r="AQ145" s="25"/>
      <c r="AR145" s="25"/>
      <c r="AS145" s="25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  <c r="BF145" s="25"/>
      <c r="BG145" s="25"/>
      <c r="BH145" s="25"/>
      <c r="BI145" s="17">
        <f t="shared" si="17"/>
        <v>5378.89</v>
      </c>
      <c r="BJ145" s="16">
        <f t="shared" si="18"/>
        <v>0</v>
      </c>
      <c r="BK145" s="16">
        <f t="shared" si="19"/>
        <v>5378.89</v>
      </c>
      <c r="BL145" s="16">
        <v>5378.89</v>
      </c>
      <c r="BM145" s="16"/>
      <c r="BN145" s="16"/>
      <c r="BO145" s="16"/>
      <c r="BP145" s="16"/>
      <c r="BQ145" s="16"/>
      <c r="BR145" s="16"/>
      <c r="BS145" s="16"/>
      <c r="BT145" s="17">
        <f t="shared" si="20"/>
        <v>0</v>
      </c>
      <c r="BU145" s="26"/>
    </row>
    <row r="146" spans="1:73" s="57" customFormat="1" ht="38.25" x14ac:dyDescent="0.25">
      <c r="A146" s="20" t="s">
        <v>89</v>
      </c>
      <c r="B146" s="20" t="s">
        <v>91</v>
      </c>
      <c r="C146" s="20" t="s">
        <v>90</v>
      </c>
      <c r="D146" s="20" t="s">
        <v>92</v>
      </c>
      <c r="E146" s="4" t="s">
        <v>211</v>
      </c>
      <c r="F146" s="20" t="s">
        <v>212</v>
      </c>
      <c r="G146" s="20" t="s">
        <v>276</v>
      </c>
      <c r="H146" s="20">
        <v>2022</v>
      </c>
      <c r="I146" s="20" t="s">
        <v>450</v>
      </c>
      <c r="J146" s="21" t="s">
        <v>450</v>
      </c>
      <c r="K146" s="20"/>
      <c r="L146" s="4"/>
      <c r="M146" s="4"/>
      <c r="N146" s="4"/>
      <c r="O146" s="4"/>
      <c r="P146" s="10">
        <v>202</v>
      </c>
      <c r="Q146" s="10">
        <v>56</v>
      </c>
      <c r="R146" s="11">
        <v>7</v>
      </c>
      <c r="S146" s="12" t="s">
        <v>480</v>
      </c>
      <c r="T146" s="12">
        <v>8888</v>
      </c>
      <c r="U146" s="12">
        <v>8888</v>
      </c>
      <c r="V146" s="4" t="str">
        <f>VLOOKUP(W146,'Ítems Presupuestarios'!$A$4:$C$42,3,FALSE)</f>
        <v>78-Transferencias o Donaciones para Inversión</v>
      </c>
      <c r="W146" s="4">
        <v>780204</v>
      </c>
      <c r="X146" s="4" t="str">
        <f>VLOOKUP(W146,'Ítems Presupuestarios'!$A$4:$C$42,2,FALSE)</f>
        <v>Transferencias y Donaciones al Sector Privado no Financiero</v>
      </c>
      <c r="Y146" s="25"/>
      <c r="Z146" s="25"/>
      <c r="AA146" s="25"/>
      <c r="AB146" s="25"/>
      <c r="AC146" s="25"/>
      <c r="AD146" s="25"/>
      <c r="AE146" s="25">
        <v>27.029600000000002</v>
      </c>
      <c r="AF146" s="25"/>
      <c r="AG146" s="25"/>
      <c r="AH146" s="25"/>
      <c r="AI146" s="25"/>
      <c r="AJ146" s="25"/>
      <c r="AK146" s="25"/>
      <c r="AL146" s="25"/>
      <c r="AM146" s="25"/>
      <c r="AN146" s="25"/>
      <c r="AO146" s="25"/>
      <c r="AP146" s="25"/>
      <c r="AQ146" s="25"/>
      <c r="AR146" s="25"/>
      <c r="AS146" s="25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  <c r="BF146" s="25"/>
      <c r="BG146" s="25"/>
      <c r="BH146" s="25"/>
      <c r="BI146" s="17">
        <f t="shared" si="17"/>
        <v>27.029600000000002</v>
      </c>
      <c r="BJ146" s="16">
        <f t="shared" si="18"/>
        <v>0</v>
      </c>
      <c r="BK146" s="16">
        <f t="shared" si="19"/>
        <v>27.029600000000002</v>
      </c>
      <c r="BL146" s="16">
        <v>27.03</v>
      </c>
      <c r="BM146" s="16"/>
      <c r="BN146" s="16"/>
      <c r="BO146" s="16"/>
      <c r="BP146" s="16"/>
      <c r="BQ146" s="16"/>
      <c r="BR146" s="16"/>
      <c r="BS146" s="16"/>
      <c r="BT146" s="17">
        <f t="shared" si="20"/>
        <v>-3.9999999999906777E-4</v>
      </c>
      <c r="BU146" s="26"/>
    </row>
    <row r="147" spans="1:73" s="57" customFormat="1" ht="51" x14ac:dyDescent="0.25">
      <c r="A147" s="20" t="s">
        <v>89</v>
      </c>
      <c r="B147" s="20" t="s">
        <v>91</v>
      </c>
      <c r="C147" s="20" t="s">
        <v>90</v>
      </c>
      <c r="D147" s="20" t="s">
        <v>203</v>
      </c>
      <c r="E147" s="4" t="s">
        <v>215</v>
      </c>
      <c r="F147" s="20" t="s">
        <v>216</v>
      </c>
      <c r="G147" s="20" t="s">
        <v>277</v>
      </c>
      <c r="H147" s="20">
        <v>2022</v>
      </c>
      <c r="I147" s="20" t="s">
        <v>457</v>
      </c>
      <c r="J147" s="21" t="s">
        <v>457</v>
      </c>
      <c r="K147" s="20"/>
      <c r="L147" s="4"/>
      <c r="M147" s="4"/>
      <c r="N147" s="4"/>
      <c r="O147" s="4"/>
      <c r="P147" s="10">
        <v>202</v>
      </c>
      <c r="Q147" s="10">
        <v>56</v>
      </c>
      <c r="R147" s="11">
        <v>7</v>
      </c>
      <c r="S147" s="12" t="s">
        <v>480</v>
      </c>
      <c r="T147" s="12">
        <v>8888</v>
      </c>
      <c r="U147" s="12">
        <v>8888</v>
      </c>
      <c r="V147" s="4" t="str">
        <f>VLOOKUP(W147,'Ítems Presupuestarios'!$A$4:$C$42,3,FALSE)</f>
        <v>78-Transferencias o Donaciones para Inversión</v>
      </c>
      <c r="W147" s="4">
        <v>780204</v>
      </c>
      <c r="X147" s="4" t="str">
        <f>VLOOKUP(W147,'Ítems Presupuestarios'!$A$4:$C$42,2,FALSE)</f>
        <v>Transferencias y Donaciones al Sector Privado no Financiero</v>
      </c>
      <c r="Y147" s="25"/>
      <c r="Z147" s="25"/>
      <c r="AA147" s="25"/>
      <c r="AB147" s="25"/>
      <c r="AC147" s="25"/>
      <c r="AD147" s="25"/>
      <c r="AE147" s="25">
        <v>68458.62</v>
      </c>
      <c r="AF147" s="25"/>
      <c r="AG147" s="25"/>
      <c r="AH147" s="25"/>
      <c r="AI147" s="25"/>
      <c r="AJ147" s="25"/>
      <c r="AK147" s="25"/>
      <c r="AL147" s="25"/>
      <c r="AM147" s="25"/>
      <c r="AN147" s="25"/>
      <c r="AO147" s="25"/>
      <c r="AP147" s="25"/>
      <c r="AQ147" s="25"/>
      <c r="AR147" s="25"/>
      <c r="AS147" s="25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  <c r="BF147" s="25"/>
      <c r="BG147" s="25"/>
      <c r="BH147" s="25"/>
      <c r="BI147" s="17">
        <f t="shared" si="17"/>
        <v>68458.62</v>
      </c>
      <c r="BJ147" s="16">
        <f t="shared" si="18"/>
        <v>0</v>
      </c>
      <c r="BK147" s="16">
        <f t="shared" si="19"/>
        <v>68458.62</v>
      </c>
      <c r="BL147" s="16"/>
      <c r="BM147" s="16"/>
      <c r="BN147" s="16"/>
      <c r="BO147" s="16"/>
      <c r="BP147" s="16"/>
      <c r="BQ147" s="16"/>
      <c r="BR147" s="16"/>
      <c r="BS147" s="16"/>
      <c r="BT147" s="17">
        <f t="shared" si="20"/>
        <v>68458.62</v>
      </c>
      <c r="BU147" s="26"/>
    </row>
    <row r="148" spans="1:73" s="57" customFormat="1" ht="51" x14ac:dyDescent="0.25">
      <c r="A148" s="20" t="s">
        <v>89</v>
      </c>
      <c r="B148" s="20" t="s">
        <v>91</v>
      </c>
      <c r="C148" s="20" t="s">
        <v>90</v>
      </c>
      <c r="D148" s="20" t="s">
        <v>203</v>
      </c>
      <c r="E148" s="4" t="s">
        <v>215</v>
      </c>
      <c r="F148" s="20" t="s">
        <v>216</v>
      </c>
      <c r="G148" s="20" t="s">
        <v>278</v>
      </c>
      <c r="H148" s="20">
        <v>2022</v>
      </c>
      <c r="I148" s="20" t="s">
        <v>450</v>
      </c>
      <c r="J148" s="21" t="s">
        <v>450</v>
      </c>
      <c r="K148" s="20"/>
      <c r="L148" s="4"/>
      <c r="M148" s="4"/>
      <c r="N148" s="4"/>
      <c r="O148" s="4"/>
      <c r="P148" s="10">
        <v>202</v>
      </c>
      <c r="Q148" s="10">
        <v>56</v>
      </c>
      <c r="R148" s="11">
        <v>7</v>
      </c>
      <c r="S148" s="12" t="s">
        <v>480</v>
      </c>
      <c r="T148" s="12">
        <v>8888</v>
      </c>
      <c r="U148" s="12">
        <v>8888</v>
      </c>
      <c r="V148" s="4" t="str">
        <f>VLOOKUP(W148,'Ítems Presupuestarios'!$A$4:$C$42,3,FALSE)</f>
        <v>78-Transferencias o Donaciones para Inversión</v>
      </c>
      <c r="W148" s="4">
        <v>780204</v>
      </c>
      <c r="X148" s="4" t="str">
        <f>VLOOKUP(W148,'Ítems Presupuestarios'!$A$4:$C$42,2,FALSE)</f>
        <v>Transferencias y Donaciones al Sector Privado no Financiero</v>
      </c>
      <c r="Y148" s="25"/>
      <c r="Z148" s="25"/>
      <c r="AA148" s="25"/>
      <c r="AB148" s="25"/>
      <c r="AC148" s="25"/>
      <c r="AD148" s="25"/>
      <c r="AE148" s="25">
        <v>344.01314999999994</v>
      </c>
      <c r="AF148" s="25"/>
      <c r="AG148" s="25"/>
      <c r="AH148" s="25"/>
      <c r="AI148" s="25"/>
      <c r="AJ148" s="25"/>
      <c r="AK148" s="25"/>
      <c r="AL148" s="25"/>
      <c r="AM148" s="25"/>
      <c r="AN148" s="25"/>
      <c r="AO148" s="25"/>
      <c r="AP148" s="25"/>
      <c r="AQ148" s="25"/>
      <c r="AR148" s="25"/>
      <c r="AS148" s="25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  <c r="BF148" s="25"/>
      <c r="BG148" s="25"/>
      <c r="BH148" s="25"/>
      <c r="BI148" s="17">
        <f t="shared" si="17"/>
        <v>344.01314999999994</v>
      </c>
      <c r="BJ148" s="16">
        <f t="shared" si="18"/>
        <v>0</v>
      </c>
      <c r="BK148" s="16">
        <f t="shared" si="19"/>
        <v>344.01314999999994</v>
      </c>
      <c r="BL148" s="16"/>
      <c r="BM148" s="16"/>
      <c r="BN148" s="16"/>
      <c r="BO148" s="16"/>
      <c r="BP148" s="16"/>
      <c r="BQ148" s="16"/>
      <c r="BR148" s="16"/>
      <c r="BS148" s="16"/>
      <c r="BT148" s="17">
        <f t="shared" si="20"/>
        <v>344.01314999999994</v>
      </c>
      <c r="BU148" s="26"/>
    </row>
    <row r="149" spans="1:73" s="57" customFormat="1" ht="51" x14ac:dyDescent="0.25">
      <c r="A149" s="20" t="s">
        <v>89</v>
      </c>
      <c r="B149" s="20" t="s">
        <v>91</v>
      </c>
      <c r="C149" s="20" t="s">
        <v>90</v>
      </c>
      <c r="D149" s="20" t="s">
        <v>203</v>
      </c>
      <c r="E149" s="4" t="s">
        <v>219</v>
      </c>
      <c r="F149" s="20" t="s">
        <v>212</v>
      </c>
      <c r="G149" s="20" t="s">
        <v>275</v>
      </c>
      <c r="H149" s="20">
        <v>2022</v>
      </c>
      <c r="I149" s="20" t="s">
        <v>457</v>
      </c>
      <c r="J149" s="21" t="s">
        <v>457</v>
      </c>
      <c r="K149" s="20"/>
      <c r="L149" s="4"/>
      <c r="M149" s="4"/>
      <c r="N149" s="4"/>
      <c r="O149" s="4"/>
      <c r="P149" s="10">
        <v>202</v>
      </c>
      <c r="Q149" s="10">
        <v>56</v>
      </c>
      <c r="R149" s="11">
        <v>7</v>
      </c>
      <c r="S149" s="12" t="s">
        <v>480</v>
      </c>
      <c r="T149" s="12">
        <v>8888</v>
      </c>
      <c r="U149" s="12">
        <v>8888</v>
      </c>
      <c r="V149" s="4" t="str">
        <f>VLOOKUP(W149,'Ítems Presupuestarios'!$A$4:$C$42,3,FALSE)</f>
        <v>78-Transferencias o Donaciones para Inversión</v>
      </c>
      <c r="W149" s="4">
        <v>780204</v>
      </c>
      <c r="X149" s="4" t="str">
        <f>VLOOKUP(W149,'Ítems Presupuestarios'!$A$4:$C$42,2,FALSE)</f>
        <v>Transferencias y Donaciones al Sector Privado no Financiero</v>
      </c>
      <c r="Y149" s="25"/>
      <c r="Z149" s="25"/>
      <c r="AA149" s="25"/>
      <c r="AB149" s="25"/>
      <c r="AC149" s="25"/>
      <c r="AD149" s="25"/>
      <c r="AE149" s="25">
        <v>8557.33</v>
      </c>
      <c r="AF149" s="25"/>
      <c r="AG149" s="25"/>
      <c r="AH149" s="25"/>
      <c r="AI149" s="25"/>
      <c r="AJ149" s="25"/>
      <c r="AK149" s="25"/>
      <c r="AL149" s="25"/>
      <c r="AM149" s="25"/>
      <c r="AN149" s="25"/>
      <c r="AO149" s="25"/>
      <c r="AP149" s="25"/>
      <c r="AQ149" s="25"/>
      <c r="AR149" s="25"/>
      <c r="AS149" s="25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  <c r="BF149" s="25"/>
      <c r="BG149" s="25"/>
      <c r="BH149" s="25"/>
      <c r="BI149" s="17">
        <f t="shared" si="17"/>
        <v>8557.33</v>
      </c>
      <c r="BJ149" s="16">
        <f t="shared" si="18"/>
        <v>0</v>
      </c>
      <c r="BK149" s="16">
        <f t="shared" si="19"/>
        <v>8557.33</v>
      </c>
      <c r="BL149" s="16"/>
      <c r="BM149" s="16"/>
      <c r="BN149" s="16"/>
      <c r="BO149" s="16"/>
      <c r="BP149" s="16"/>
      <c r="BQ149" s="16"/>
      <c r="BR149" s="16"/>
      <c r="BS149" s="16"/>
      <c r="BT149" s="17">
        <f t="shared" si="20"/>
        <v>8557.33</v>
      </c>
      <c r="BU149" s="26"/>
    </row>
    <row r="150" spans="1:73" s="57" customFormat="1" ht="51" x14ac:dyDescent="0.25">
      <c r="A150" s="20" t="s">
        <v>89</v>
      </c>
      <c r="B150" s="20" t="s">
        <v>91</v>
      </c>
      <c r="C150" s="20" t="s">
        <v>90</v>
      </c>
      <c r="D150" s="20" t="s">
        <v>203</v>
      </c>
      <c r="E150" s="4" t="s">
        <v>219</v>
      </c>
      <c r="F150" s="20" t="s">
        <v>212</v>
      </c>
      <c r="G150" s="20" t="s">
        <v>279</v>
      </c>
      <c r="H150" s="20">
        <v>2022</v>
      </c>
      <c r="I150" s="20" t="s">
        <v>450</v>
      </c>
      <c r="J150" s="21" t="s">
        <v>450</v>
      </c>
      <c r="K150" s="20"/>
      <c r="L150" s="4"/>
      <c r="M150" s="4"/>
      <c r="N150" s="4"/>
      <c r="O150" s="4"/>
      <c r="P150" s="10">
        <v>202</v>
      </c>
      <c r="Q150" s="10">
        <v>56</v>
      </c>
      <c r="R150" s="11">
        <v>7</v>
      </c>
      <c r="S150" s="12" t="s">
        <v>480</v>
      </c>
      <c r="T150" s="12">
        <v>8888</v>
      </c>
      <c r="U150" s="12">
        <v>8888</v>
      </c>
      <c r="V150" s="4" t="str">
        <f>VLOOKUP(W150,'Ítems Presupuestarios'!$A$4:$C$42,3,FALSE)</f>
        <v>78-Transferencias o Donaciones para Inversión</v>
      </c>
      <c r="W150" s="4">
        <v>780204</v>
      </c>
      <c r="X150" s="4" t="str">
        <f>VLOOKUP(W150,'Ítems Presupuestarios'!$A$4:$C$42,2,FALSE)</f>
        <v>Transferencias y Donaciones al Sector Privado no Financiero</v>
      </c>
      <c r="Y150" s="25"/>
      <c r="Z150" s="25"/>
      <c r="AA150" s="25"/>
      <c r="AB150" s="25"/>
      <c r="AC150" s="25"/>
      <c r="AD150" s="25"/>
      <c r="AE150" s="25">
        <v>43.001649999999998</v>
      </c>
      <c r="AF150" s="25"/>
      <c r="AG150" s="25"/>
      <c r="AH150" s="25"/>
      <c r="AI150" s="25"/>
      <c r="AJ150" s="25"/>
      <c r="AK150" s="25"/>
      <c r="AL150" s="25"/>
      <c r="AM150" s="25"/>
      <c r="AN150" s="25"/>
      <c r="AO150" s="25"/>
      <c r="AP150" s="25"/>
      <c r="AQ150" s="25"/>
      <c r="AR150" s="25"/>
      <c r="AS150" s="25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  <c r="BF150" s="25"/>
      <c r="BG150" s="25"/>
      <c r="BH150" s="25"/>
      <c r="BI150" s="17">
        <f t="shared" si="17"/>
        <v>43.001649999999998</v>
      </c>
      <c r="BJ150" s="16">
        <f t="shared" si="18"/>
        <v>0</v>
      </c>
      <c r="BK150" s="16">
        <f t="shared" si="19"/>
        <v>43.001649999999998</v>
      </c>
      <c r="BL150" s="16"/>
      <c r="BM150" s="16"/>
      <c r="BN150" s="16"/>
      <c r="BO150" s="16"/>
      <c r="BP150" s="16"/>
      <c r="BQ150" s="16"/>
      <c r="BR150" s="16"/>
      <c r="BS150" s="16"/>
      <c r="BT150" s="17">
        <f t="shared" si="20"/>
        <v>43.001649999999998</v>
      </c>
      <c r="BU150" s="26"/>
    </row>
    <row r="151" spans="1:73" s="57" customFormat="1" ht="51" x14ac:dyDescent="0.25">
      <c r="A151" s="20" t="s">
        <v>89</v>
      </c>
      <c r="B151" s="20" t="s">
        <v>91</v>
      </c>
      <c r="C151" s="20" t="s">
        <v>90</v>
      </c>
      <c r="D151" s="20" t="s">
        <v>203</v>
      </c>
      <c r="E151" s="4" t="s">
        <v>221</v>
      </c>
      <c r="F151" s="20" t="s">
        <v>208</v>
      </c>
      <c r="G151" s="20" t="s">
        <v>280</v>
      </c>
      <c r="H151" s="20">
        <v>2022</v>
      </c>
      <c r="I151" s="20" t="s">
        <v>457</v>
      </c>
      <c r="J151" s="21" t="s">
        <v>457</v>
      </c>
      <c r="K151" s="20"/>
      <c r="L151" s="4"/>
      <c r="M151" s="4"/>
      <c r="N151" s="4"/>
      <c r="O151" s="4"/>
      <c r="P151" s="10">
        <v>202</v>
      </c>
      <c r="Q151" s="10">
        <v>56</v>
      </c>
      <c r="R151" s="11">
        <v>7</v>
      </c>
      <c r="S151" s="12" t="s">
        <v>480</v>
      </c>
      <c r="T151" s="12">
        <v>8888</v>
      </c>
      <c r="U151" s="12">
        <v>8888</v>
      </c>
      <c r="V151" s="4" t="str">
        <f>VLOOKUP(W151,'Ítems Presupuestarios'!$A$4:$C$42,3,FALSE)</f>
        <v>78-Transferencias o Donaciones para Inversión</v>
      </c>
      <c r="W151" s="4">
        <v>780204</v>
      </c>
      <c r="X151" s="4" t="str">
        <f>VLOOKUP(W151,'Ítems Presupuestarios'!$A$4:$C$42,2,FALSE)</f>
        <v>Transferencias y Donaciones al Sector Privado no Financiero</v>
      </c>
      <c r="Y151" s="25"/>
      <c r="Z151" s="25"/>
      <c r="AA151" s="25"/>
      <c r="AB151" s="25"/>
      <c r="AC151" s="25"/>
      <c r="AD151" s="25"/>
      <c r="AE151" s="25">
        <v>5501.14</v>
      </c>
      <c r="AF151" s="25"/>
      <c r="AG151" s="25"/>
      <c r="AH151" s="25"/>
      <c r="AI151" s="25"/>
      <c r="AJ151" s="25"/>
      <c r="AK151" s="25"/>
      <c r="AL151" s="25"/>
      <c r="AM151" s="25"/>
      <c r="AN151" s="25"/>
      <c r="AO151" s="25"/>
      <c r="AP151" s="25"/>
      <c r="AQ151" s="25"/>
      <c r="AR151" s="25"/>
      <c r="AS151" s="25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  <c r="BF151" s="25"/>
      <c r="BG151" s="25"/>
      <c r="BH151" s="25"/>
      <c r="BI151" s="17">
        <f t="shared" si="17"/>
        <v>5501.14</v>
      </c>
      <c r="BJ151" s="16">
        <f t="shared" si="18"/>
        <v>0</v>
      </c>
      <c r="BK151" s="16">
        <f t="shared" si="19"/>
        <v>5501.14</v>
      </c>
      <c r="BL151" s="16"/>
      <c r="BM151" s="16"/>
      <c r="BN151" s="16"/>
      <c r="BO151" s="16"/>
      <c r="BP151" s="16"/>
      <c r="BQ151" s="16"/>
      <c r="BR151" s="16"/>
      <c r="BS151" s="16"/>
      <c r="BT151" s="17">
        <f t="shared" si="20"/>
        <v>5501.14</v>
      </c>
      <c r="BU151" s="26"/>
    </row>
    <row r="152" spans="1:73" s="57" customFormat="1" ht="51" x14ac:dyDescent="0.25">
      <c r="A152" s="20" t="s">
        <v>89</v>
      </c>
      <c r="B152" s="20" t="s">
        <v>91</v>
      </c>
      <c r="C152" s="20" t="s">
        <v>90</v>
      </c>
      <c r="D152" s="20" t="s">
        <v>203</v>
      </c>
      <c r="E152" s="4" t="s">
        <v>221</v>
      </c>
      <c r="F152" s="20" t="s">
        <v>208</v>
      </c>
      <c r="G152" s="20" t="s">
        <v>281</v>
      </c>
      <c r="H152" s="20">
        <v>2022</v>
      </c>
      <c r="I152" s="20" t="s">
        <v>450</v>
      </c>
      <c r="J152" s="21" t="s">
        <v>450</v>
      </c>
      <c r="K152" s="20"/>
      <c r="L152" s="4"/>
      <c r="M152" s="4"/>
      <c r="N152" s="4"/>
      <c r="O152" s="4"/>
      <c r="P152" s="10">
        <v>202</v>
      </c>
      <c r="Q152" s="10">
        <v>56</v>
      </c>
      <c r="R152" s="11">
        <v>7</v>
      </c>
      <c r="S152" s="12" t="s">
        <v>480</v>
      </c>
      <c r="T152" s="12">
        <v>8888</v>
      </c>
      <c r="U152" s="12">
        <v>8888</v>
      </c>
      <c r="V152" s="4" t="str">
        <f>VLOOKUP(W152,'Ítems Presupuestarios'!$A$4:$C$42,3,FALSE)</f>
        <v>78-Transferencias o Donaciones para Inversión</v>
      </c>
      <c r="W152" s="4">
        <v>780204</v>
      </c>
      <c r="X152" s="4" t="str">
        <f>VLOOKUP(W152,'Ítems Presupuestarios'!$A$4:$C$42,2,FALSE)</f>
        <v>Transferencias y Donaciones al Sector Privado no Financiero</v>
      </c>
      <c r="Y152" s="25"/>
      <c r="Z152" s="25"/>
      <c r="AA152" s="25"/>
      <c r="AB152" s="25"/>
      <c r="AC152" s="25"/>
      <c r="AD152" s="25"/>
      <c r="AE152" s="25">
        <v>27.643900000000002</v>
      </c>
      <c r="AF152" s="25"/>
      <c r="AG152" s="25"/>
      <c r="AH152" s="25"/>
      <c r="AI152" s="25"/>
      <c r="AJ152" s="25"/>
      <c r="AK152" s="25"/>
      <c r="AL152" s="25"/>
      <c r="AM152" s="25"/>
      <c r="AN152" s="25"/>
      <c r="AO152" s="25"/>
      <c r="AP152" s="25"/>
      <c r="AQ152" s="25"/>
      <c r="AR152" s="25"/>
      <c r="AS152" s="25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  <c r="BF152" s="25"/>
      <c r="BG152" s="25"/>
      <c r="BH152" s="25"/>
      <c r="BI152" s="17">
        <f t="shared" si="17"/>
        <v>27.643900000000002</v>
      </c>
      <c r="BJ152" s="16">
        <f t="shared" si="18"/>
        <v>0</v>
      </c>
      <c r="BK152" s="16">
        <f t="shared" si="19"/>
        <v>27.643900000000002</v>
      </c>
      <c r="BL152" s="16"/>
      <c r="BM152" s="16"/>
      <c r="BN152" s="16"/>
      <c r="BO152" s="16"/>
      <c r="BP152" s="16"/>
      <c r="BQ152" s="16"/>
      <c r="BR152" s="16"/>
      <c r="BS152" s="16"/>
      <c r="BT152" s="17">
        <f t="shared" si="20"/>
        <v>27.643900000000002</v>
      </c>
      <c r="BU152" s="26"/>
    </row>
    <row r="153" spans="1:73" s="57" customFormat="1" ht="38.25" x14ac:dyDescent="0.25">
      <c r="A153" s="20" t="s">
        <v>89</v>
      </c>
      <c r="B153" s="20" t="s">
        <v>91</v>
      </c>
      <c r="C153" s="20" t="s">
        <v>90</v>
      </c>
      <c r="D153" s="20" t="s">
        <v>92</v>
      </c>
      <c r="E153" s="4" t="s">
        <v>207</v>
      </c>
      <c r="F153" s="20" t="s">
        <v>208</v>
      </c>
      <c r="G153" s="20" t="s">
        <v>282</v>
      </c>
      <c r="H153" s="20">
        <v>2022</v>
      </c>
      <c r="I153" s="20" t="s">
        <v>458</v>
      </c>
      <c r="J153" s="21" t="s">
        <v>458</v>
      </c>
      <c r="K153" s="20"/>
      <c r="L153" s="4"/>
      <c r="M153" s="4"/>
      <c r="N153" s="4"/>
      <c r="O153" s="4"/>
      <c r="P153" s="10">
        <v>202</v>
      </c>
      <c r="Q153" s="10">
        <v>56</v>
      </c>
      <c r="R153" s="11">
        <v>7</v>
      </c>
      <c r="S153" s="12" t="s">
        <v>480</v>
      </c>
      <c r="T153" s="12">
        <v>8888</v>
      </c>
      <c r="U153" s="12">
        <v>8888</v>
      </c>
      <c r="V153" s="4" t="str">
        <f>VLOOKUP(W153,'Ítems Presupuestarios'!$A$4:$C$42,3,FALSE)</f>
        <v>78-Transferencias o Donaciones para Inversión</v>
      </c>
      <c r="W153" s="4">
        <v>780204</v>
      </c>
      <c r="X153" s="4" t="str">
        <f>VLOOKUP(W153,'Ítems Presupuestarios'!$A$4:$C$42,2,FALSE)</f>
        <v>Transferencias y Donaciones al Sector Privado no Financiero</v>
      </c>
      <c r="Y153" s="25"/>
      <c r="Z153" s="25"/>
      <c r="AA153" s="25"/>
      <c r="AB153" s="25"/>
      <c r="AC153" s="25"/>
      <c r="AD153" s="25"/>
      <c r="AE153" s="25">
        <v>3321.95</v>
      </c>
      <c r="AF153" s="25"/>
      <c r="AG153" s="25"/>
      <c r="AH153" s="25"/>
      <c r="AI153" s="25"/>
      <c r="AJ153" s="25"/>
      <c r="AK153" s="25"/>
      <c r="AL153" s="25"/>
      <c r="AM153" s="25"/>
      <c r="AN153" s="25"/>
      <c r="AO153" s="25"/>
      <c r="AP153" s="25"/>
      <c r="AQ153" s="25"/>
      <c r="AR153" s="25"/>
      <c r="AS153" s="25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  <c r="BF153" s="25"/>
      <c r="BG153" s="25"/>
      <c r="BH153" s="25"/>
      <c r="BI153" s="17">
        <f t="shared" si="17"/>
        <v>3321.95</v>
      </c>
      <c r="BJ153" s="16">
        <f t="shared" si="18"/>
        <v>0</v>
      </c>
      <c r="BK153" s="16">
        <f t="shared" si="19"/>
        <v>3321.95</v>
      </c>
      <c r="BL153" s="16">
        <v>3321.95</v>
      </c>
      <c r="BM153" s="16"/>
      <c r="BN153" s="16"/>
      <c r="BO153" s="16"/>
      <c r="BP153" s="16"/>
      <c r="BQ153" s="16"/>
      <c r="BR153" s="16"/>
      <c r="BS153" s="16"/>
      <c r="BT153" s="17">
        <f t="shared" si="20"/>
        <v>0</v>
      </c>
      <c r="BU153" s="26"/>
    </row>
    <row r="154" spans="1:73" s="57" customFormat="1" ht="38.25" x14ac:dyDescent="0.25">
      <c r="A154" s="20" t="s">
        <v>89</v>
      </c>
      <c r="B154" s="20" t="s">
        <v>91</v>
      </c>
      <c r="C154" s="20" t="s">
        <v>90</v>
      </c>
      <c r="D154" s="20" t="s">
        <v>92</v>
      </c>
      <c r="E154" s="4" t="s">
        <v>207</v>
      </c>
      <c r="F154" s="20" t="s">
        <v>208</v>
      </c>
      <c r="G154" s="20" t="s">
        <v>283</v>
      </c>
      <c r="H154" s="20">
        <v>2022</v>
      </c>
      <c r="I154" s="20" t="s">
        <v>450</v>
      </c>
      <c r="J154" s="21" t="s">
        <v>450</v>
      </c>
      <c r="K154" s="20"/>
      <c r="L154" s="4"/>
      <c r="M154" s="4"/>
      <c r="N154" s="4"/>
      <c r="O154" s="4"/>
      <c r="P154" s="10">
        <v>202</v>
      </c>
      <c r="Q154" s="10">
        <v>56</v>
      </c>
      <c r="R154" s="11">
        <v>7</v>
      </c>
      <c r="S154" s="12" t="s">
        <v>480</v>
      </c>
      <c r="T154" s="12">
        <v>8888</v>
      </c>
      <c r="U154" s="12">
        <v>8888</v>
      </c>
      <c r="V154" s="4" t="str">
        <f>VLOOKUP(W154,'Ítems Presupuestarios'!$A$4:$C$42,3,FALSE)</f>
        <v>78-Transferencias o Donaciones para Inversión</v>
      </c>
      <c r="W154" s="4">
        <v>780204</v>
      </c>
      <c r="X154" s="4" t="str">
        <f>VLOOKUP(W154,'Ítems Presupuestarios'!$A$4:$C$42,2,FALSE)</f>
        <v>Transferencias y Donaciones al Sector Privado no Financiero</v>
      </c>
      <c r="Y154" s="25"/>
      <c r="Z154" s="25"/>
      <c r="AA154" s="25"/>
      <c r="AB154" s="25"/>
      <c r="AC154" s="25"/>
      <c r="AD154" s="25"/>
      <c r="AE154" s="25">
        <v>16.693200000000001</v>
      </c>
      <c r="AF154" s="25"/>
      <c r="AG154" s="25"/>
      <c r="AH154" s="25"/>
      <c r="AI154" s="25"/>
      <c r="AJ154" s="25"/>
      <c r="AK154" s="25"/>
      <c r="AL154" s="25"/>
      <c r="AM154" s="25"/>
      <c r="AN154" s="25"/>
      <c r="AO154" s="25"/>
      <c r="AP154" s="25"/>
      <c r="AQ154" s="25"/>
      <c r="AR154" s="25"/>
      <c r="AS154" s="25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  <c r="BF154" s="25"/>
      <c r="BG154" s="25"/>
      <c r="BH154" s="25"/>
      <c r="BI154" s="17">
        <f t="shared" si="17"/>
        <v>16.693200000000001</v>
      </c>
      <c r="BJ154" s="16">
        <f t="shared" si="18"/>
        <v>0</v>
      </c>
      <c r="BK154" s="16">
        <f t="shared" si="19"/>
        <v>16.693200000000001</v>
      </c>
      <c r="BL154" s="16">
        <v>16.690000000000001</v>
      </c>
      <c r="BM154" s="16"/>
      <c r="BN154" s="16"/>
      <c r="BO154" s="16"/>
      <c r="BP154" s="16"/>
      <c r="BQ154" s="16"/>
      <c r="BR154" s="16"/>
      <c r="BS154" s="16"/>
      <c r="BT154" s="17">
        <f t="shared" si="20"/>
        <v>3.1999999999996476E-3</v>
      </c>
      <c r="BU154" s="26"/>
    </row>
    <row r="155" spans="1:73" s="57" customFormat="1" ht="38.25" x14ac:dyDescent="0.25">
      <c r="A155" s="20" t="s">
        <v>89</v>
      </c>
      <c r="B155" s="20" t="s">
        <v>91</v>
      </c>
      <c r="C155" s="20" t="s">
        <v>90</v>
      </c>
      <c r="D155" s="20" t="s">
        <v>92</v>
      </c>
      <c r="E155" s="4" t="s">
        <v>211</v>
      </c>
      <c r="F155" s="20" t="s">
        <v>212</v>
      </c>
      <c r="G155" s="20" t="s">
        <v>284</v>
      </c>
      <c r="H155" s="20">
        <v>2022</v>
      </c>
      <c r="I155" s="20" t="s">
        <v>458</v>
      </c>
      <c r="J155" s="21" t="s">
        <v>458</v>
      </c>
      <c r="K155" s="20"/>
      <c r="L155" s="4"/>
      <c r="M155" s="4"/>
      <c r="N155" s="4"/>
      <c r="O155" s="4"/>
      <c r="P155" s="10">
        <v>202</v>
      </c>
      <c r="Q155" s="10">
        <v>56</v>
      </c>
      <c r="R155" s="11">
        <v>7</v>
      </c>
      <c r="S155" s="12" t="s">
        <v>480</v>
      </c>
      <c r="T155" s="12">
        <v>8888</v>
      </c>
      <c r="U155" s="12">
        <v>8888</v>
      </c>
      <c r="V155" s="4" t="str">
        <f>VLOOKUP(W155,'Ítems Presupuestarios'!$A$4:$C$42,3,FALSE)</f>
        <v>78-Transferencias o Donaciones para Inversión</v>
      </c>
      <c r="W155" s="4">
        <v>780204</v>
      </c>
      <c r="X155" s="4" t="str">
        <f>VLOOKUP(W155,'Ítems Presupuestarios'!$A$4:$C$42,2,FALSE)</f>
        <v>Transferencias y Donaciones al Sector Privado no Financiero</v>
      </c>
      <c r="Y155" s="25"/>
      <c r="Z155" s="25"/>
      <c r="AA155" s="25"/>
      <c r="AB155" s="25"/>
      <c r="AC155" s="25"/>
      <c r="AD155" s="25"/>
      <c r="AE155" s="25">
        <v>4872.18</v>
      </c>
      <c r="AF155" s="25"/>
      <c r="AG155" s="25"/>
      <c r="AH155" s="25"/>
      <c r="AI155" s="25"/>
      <c r="AJ155" s="25"/>
      <c r="AK155" s="25"/>
      <c r="AL155" s="25"/>
      <c r="AM155" s="25"/>
      <c r="AN155" s="25"/>
      <c r="AO155" s="25"/>
      <c r="AP155" s="25"/>
      <c r="AQ155" s="25"/>
      <c r="AR155" s="25"/>
      <c r="AS155" s="25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  <c r="BF155" s="25"/>
      <c r="BG155" s="25"/>
      <c r="BH155" s="25"/>
      <c r="BI155" s="17">
        <f t="shared" si="17"/>
        <v>4872.18</v>
      </c>
      <c r="BJ155" s="16">
        <f t="shared" si="18"/>
        <v>0</v>
      </c>
      <c r="BK155" s="16">
        <f t="shared" si="19"/>
        <v>4872.18</v>
      </c>
      <c r="BL155" s="16">
        <v>4872.18</v>
      </c>
      <c r="BM155" s="16"/>
      <c r="BN155" s="16"/>
      <c r="BO155" s="16"/>
      <c r="BP155" s="16"/>
      <c r="BQ155" s="16"/>
      <c r="BR155" s="16"/>
      <c r="BS155" s="16"/>
      <c r="BT155" s="17">
        <f t="shared" si="20"/>
        <v>0</v>
      </c>
      <c r="BU155" s="26"/>
    </row>
    <row r="156" spans="1:73" s="57" customFormat="1" ht="38.25" x14ac:dyDescent="0.25">
      <c r="A156" s="20" t="s">
        <v>89</v>
      </c>
      <c r="B156" s="20" t="s">
        <v>91</v>
      </c>
      <c r="C156" s="20" t="s">
        <v>90</v>
      </c>
      <c r="D156" s="20" t="s">
        <v>92</v>
      </c>
      <c r="E156" s="4" t="s">
        <v>211</v>
      </c>
      <c r="F156" s="20" t="s">
        <v>212</v>
      </c>
      <c r="G156" s="20" t="s">
        <v>285</v>
      </c>
      <c r="H156" s="20">
        <v>2022</v>
      </c>
      <c r="I156" s="20" t="s">
        <v>450</v>
      </c>
      <c r="J156" s="21" t="s">
        <v>450</v>
      </c>
      <c r="K156" s="20"/>
      <c r="L156" s="4"/>
      <c r="M156" s="4"/>
      <c r="N156" s="4"/>
      <c r="O156" s="4"/>
      <c r="P156" s="10">
        <v>202</v>
      </c>
      <c r="Q156" s="10">
        <v>56</v>
      </c>
      <c r="R156" s="11">
        <v>7</v>
      </c>
      <c r="S156" s="12" t="s">
        <v>480</v>
      </c>
      <c r="T156" s="12">
        <v>8888</v>
      </c>
      <c r="U156" s="12">
        <v>8888</v>
      </c>
      <c r="V156" s="4" t="str">
        <f>VLOOKUP(W156,'Ítems Presupuestarios'!$A$4:$C$42,3,FALSE)</f>
        <v>78-Transferencias o Donaciones para Inversión</v>
      </c>
      <c r="W156" s="4">
        <v>780204</v>
      </c>
      <c r="X156" s="4" t="str">
        <f>VLOOKUP(W156,'Ítems Presupuestarios'!$A$4:$C$42,2,FALSE)</f>
        <v>Transferencias y Donaciones al Sector Privado no Financiero</v>
      </c>
      <c r="Y156" s="25"/>
      <c r="Z156" s="25"/>
      <c r="AA156" s="25"/>
      <c r="AB156" s="25"/>
      <c r="AC156" s="25"/>
      <c r="AD156" s="25"/>
      <c r="AE156" s="25">
        <v>24.4833</v>
      </c>
      <c r="AF156" s="25"/>
      <c r="AG156" s="25"/>
      <c r="AH156" s="25"/>
      <c r="AI156" s="25"/>
      <c r="AJ156" s="25"/>
      <c r="AK156" s="25"/>
      <c r="AL156" s="25"/>
      <c r="AM156" s="25"/>
      <c r="AN156" s="25"/>
      <c r="AO156" s="25"/>
      <c r="AP156" s="25"/>
      <c r="AQ156" s="25"/>
      <c r="AR156" s="25"/>
      <c r="AS156" s="25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  <c r="BF156" s="25"/>
      <c r="BG156" s="25"/>
      <c r="BH156" s="25"/>
      <c r="BI156" s="17">
        <f t="shared" si="17"/>
        <v>24.4833</v>
      </c>
      <c r="BJ156" s="16">
        <f t="shared" si="18"/>
        <v>0</v>
      </c>
      <c r="BK156" s="16">
        <f t="shared" si="19"/>
        <v>24.4833</v>
      </c>
      <c r="BL156" s="16">
        <v>24.48</v>
      </c>
      <c r="BM156" s="16"/>
      <c r="BN156" s="16"/>
      <c r="BO156" s="16"/>
      <c r="BP156" s="16"/>
      <c r="BQ156" s="16"/>
      <c r="BR156" s="16"/>
      <c r="BS156" s="16"/>
      <c r="BT156" s="17">
        <f t="shared" si="20"/>
        <v>3.2999999999994145E-3</v>
      </c>
      <c r="BU156" s="26"/>
    </row>
    <row r="157" spans="1:73" s="57" customFormat="1" ht="51" x14ac:dyDescent="0.25">
      <c r="A157" s="20" t="s">
        <v>89</v>
      </c>
      <c r="B157" s="20" t="s">
        <v>91</v>
      </c>
      <c r="C157" s="20" t="s">
        <v>90</v>
      </c>
      <c r="D157" s="20" t="s">
        <v>203</v>
      </c>
      <c r="E157" s="4" t="s">
        <v>215</v>
      </c>
      <c r="F157" s="20" t="s">
        <v>216</v>
      </c>
      <c r="G157" s="20" t="s">
        <v>286</v>
      </c>
      <c r="H157" s="20">
        <v>2022</v>
      </c>
      <c r="I157" s="20" t="s">
        <v>458</v>
      </c>
      <c r="J157" s="21" t="s">
        <v>458</v>
      </c>
      <c r="K157" s="20"/>
      <c r="L157" s="4"/>
      <c r="M157" s="4"/>
      <c r="N157" s="4"/>
      <c r="O157" s="4"/>
      <c r="P157" s="10">
        <v>202</v>
      </c>
      <c r="Q157" s="10">
        <v>56</v>
      </c>
      <c r="R157" s="11">
        <v>7</v>
      </c>
      <c r="S157" s="12" t="s">
        <v>480</v>
      </c>
      <c r="T157" s="12">
        <v>8888</v>
      </c>
      <c r="U157" s="12">
        <v>8888</v>
      </c>
      <c r="V157" s="4" t="str">
        <f>VLOOKUP(W157,'Ítems Presupuestarios'!$A$4:$C$42,3,FALSE)</f>
        <v>78-Transferencias o Donaciones para Inversión</v>
      </c>
      <c r="W157" s="4">
        <v>780204</v>
      </c>
      <c r="X157" s="4" t="str">
        <f>VLOOKUP(W157,'Ítems Presupuestarios'!$A$4:$C$42,2,FALSE)</f>
        <v>Transferencias y Donaciones al Sector Privado no Financiero</v>
      </c>
      <c r="Y157" s="25"/>
      <c r="Z157" s="25"/>
      <c r="AA157" s="25"/>
      <c r="AB157" s="25"/>
      <c r="AC157" s="25"/>
      <c r="AD157" s="25"/>
      <c r="AE157" s="25">
        <v>62009.61</v>
      </c>
      <c r="AF157" s="25"/>
      <c r="AG157" s="25"/>
      <c r="AH157" s="25"/>
      <c r="AI157" s="25"/>
      <c r="AJ157" s="25"/>
      <c r="AK157" s="25"/>
      <c r="AL157" s="25"/>
      <c r="AM157" s="25"/>
      <c r="AN157" s="25"/>
      <c r="AO157" s="25"/>
      <c r="AP157" s="25"/>
      <c r="AQ157" s="25"/>
      <c r="AR157" s="25"/>
      <c r="AS157" s="25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  <c r="BF157" s="25"/>
      <c r="BG157" s="25"/>
      <c r="BH157" s="25"/>
      <c r="BI157" s="17">
        <f t="shared" si="17"/>
        <v>62009.61</v>
      </c>
      <c r="BJ157" s="16">
        <f t="shared" si="18"/>
        <v>0</v>
      </c>
      <c r="BK157" s="16">
        <f t="shared" si="19"/>
        <v>62009.61</v>
      </c>
      <c r="BL157" s="16"/>
      <c r="BM157" s="16"/>
      <c r="BN157" s="16"/>
      <c r="BO157" s="16"/>
      <c r="BP157" s="16"/>
      <c r="BQ157" s="16"/>
      <c r="BR157" s="16"/>
      <c r="BS157" s="16"/>
      <c r="BT157" s="17">
        <f t="shared" si="20"/>
        <v>62009.61</v>
      </c>
      <c r="BU157" s="26"/>
    </row>
    <row r="158" spans="1:73" s="57" customFormat="1" ht="51" x14ac:dyDescent="0.25">
      <c r="A158" s="20" t="s">
        <v>89</v>
      </c>
      <c r="B158" s="20" t="s">
        <v>91</v>
      </c>
      <c r="C158" s="20" t="s">
        <v>90</v>
      </c>
      <c r="D158" s="20" t="s">
        <v>203</v>
      </c>
      <c r="E158" s="4" t="s">
        <v>215</v>
      </c>
      <c r="F158" s="20" t="s">
        <v>216</v>
      </c>
      <c r="G158" s="20" t="s">
        <v>287</v>
      </c>
      <c r="H158" s="20">
        <v>2022</v>
      </c>
      <c r="I158" s="20" t="s">
        <v>450</v>
      </c>
      <c r="J158" s="21" t="s">
        <v>450</v>
      </c>
      <c r="K158" s="20"/>
      <c r="L158" s="4"/>
      <c r="M158" s="4"/>
      <c r="N158" s="4"/>
      <c r="O158" s="4"/>
      <c r="P158" s="10">
        <v>202</v>
      </c>
      <c r="Q158" s="10">
        <v>56</v>
      </c>
      <c r="R158" s="11">
        <v>7</v>
      </c>
      <c r="S158" s="12" t="s">
        <v>480</v>
      </c>
      <c r="T158" s="12">
        <v>8888</v>
      </c>
      <c r="U158" s="12">
        <v>8888</v>
      </c>
      <c r="V158" s="4" t="str">
        <f>VLOOKUP(W158,'Ítems Presupuestarios'!$A$4:$C$42,3,FALSE)</f>
        <v>78-Transferencias o Donaciones para Inversión</v>
      </c>
      <c r="W158" s="4">
        <v>780204</v>
      </c>
      <c r="X158" s="4" t="str">
        <f>VLOOKUP(W158,'Ítems Presupuestarios'!$A$4:$C$42,2,FALSE)</f>
        <v>Transferencias y Donaciones al Sector Privado no Financiero</v>
      </c>
      <c r="Y158" s="25"/>
      <c r="Z158" s="25"/>
      <c r="AA158" s="25"/>
      <c r="AB158" s="25"/>
      <c r="AC158" s="25"/>
      <c r="AD158" s="25"/>
      <c r="AE158" s="25">
        <v>311.60610000000003</v>
      </c>
      <c r="AF158" s="25"/>
      <c r="AG158" s="25"/>
      <c r="AH158" s="25"/>
      <c r="AI158" s="25"/>
      <c r="AJ158" s="25"/>
      <c r="AK158" s="25"/>
      <c r="AL158" s="25"/>
      <c r="AM158" s="25"/>
      <c r="AN158" s="25"/>
      <c r="AO158" s="25"/>
      <c r="AP158" s="25"/>
      <c r="AQ158" s="25"/>
      <c r="AR158" s="25"/>
      <c r="AS158" s="25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  <c r="BF158" s="25"/>
      <c r="BG158" s="25"/>
      <c r="BH158" s="25"/>
      <c r="BI158" s="17">
        <f t="shared" si="17"/>
        <v>311.60610000000003</v>
      </c>
      <c r="BJ158" s="16">
        <f t="shared" si="18"/>
        <v>0</v>
      </c>
      <c r="BK158" s="16">
        <f t="shared" si="19"/>
        <v>311.60610000000003</v>
      </c>
      <c r="BL158" s="16"/>
      <c r="BM158" s="16"/>
      <c r="BN158" s="16"/>
      <c r="BO158" s="16"/>
      <c r="BP158" s="16"/>
      <c r="BQ158" s="16"/>
      <c r="BR158" s="16"/>
      <c r="BS158" s="16"/>
      <c r="BT158" s="17">
        <f t="shared" si="20"/>
        <v>311.60610000000003</v>
      </c>
      <c r="BU158" s="26"/>
    </row>
    <row r="159" spans="1:73" s="57" customFormat="1" ht="51" x14ac:dyDescent="0.25">
      <c r="A159" s="20" t="s">
        <v>89</v>
      </c>
      <c r="B159" s="20" t="s">
        <v>91</v>
      </c>
      <c r="C159" s="20" t="s">
        <v>90</v>
      </c>
      <c r="D159" s="20" t="s">
        <v>203</v>
      </c>
      <c r="E159" s="4" t="s">
        <v>219</v>
      </c>
      <c r="F159" s="20" t="s">
        <v>212</v>
      </c>
      <c r="G159" s="20" t="s">
        <v>284</v>
      </c>
      <c r="H159" s="20">
        <v>2022</v>
      </c>
      <c r="I159" s="20" t="s">
        <v>458</v>
      </c>
      <c r="J159" s="21" t="s">
        <v>458</v>
      </c>
      <c r="K159" s="20"/>
      <c r="L159" s="4"/>
      <c r="M159" s="4"/>
      <c r="N159" s="4"/>
      <c r="O159" s="4"/>
      <c r="P159" s="10">
        <v>202</v>
      </c>
      <c r="Q159" s="10">
        <v>56</v>
      </c>
      <c r="R159" s="11">
        <v>7</v>
      </c>
      <c r="S159" s="12" t="s">
        <v>480</v>
      </c>
      <c r="T159" s="12">
        <v>8888</v>
      </c>
      <c r="U159" s="12">
        <v>8888</v>
      </c>
      <c r="V159" s="4" t="str">
        <f>VLOOKUP(W159,'Ítems Presupuestarios'!$A$4:$C$42,3,FALSE)</f>
        <v>78-Transferencias o Donaciones para Inversión</v>
      </c>
      <c r="W159" s="4">
        <v>780204</v>
      </c>
      <c r="X159" s="4" t="str">
        <f>VLOOKUP(W159,'Ítems Presupuestarios'!$A$4:$C$42,2,FALSE)</f>
        <v>Transferencias y Donaciones al Sector Privado no Financiero</v>
      </c>
      <c r="Y159" s="25"/>
      <c r="Z159" s="25"/>
      <c r="AA159" s="25"/>
      <c r="AB159" s="25"/>
      <c r="AC159" s="25"/>
      <c r="AD159" s="25"/>
      <c r="AE159" s="25">
        <v>7751.2</v>
      </c>
      <c r="AF159" s="25"/>
      <c r="AG159" s="25"/>
      <c r="AH159" s="25"/>
      <c r="AI159" s="25"/>
      <c r="AJ159" s="25"/>
      <c r="AK159" s="25"/>
      <c r="AL159" s="25"/>
      <c r="AM159" s="25"/>
      <c r="AN159" s="25"/>
      <c r="AO159" s="25"/>
      <c r="AP159" s="25"/>
      <c r="AQ159" s="25"/>
      <c r="AR159" s="25"/>
      <c r="AS159" s="25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  <c r="BF159" s="25"/>
      <c r="BG159" s="25"/>
      <c r="BH159" s="25"/>
      <c r="BI159" s="17">
        <f t="shared" si="17"/>
        <v>7751.2</v>
      </c>
      <c r="BJ159" s="16">
        <f t="shared" si="18"/>
        <v>0</v>
      </c>
      <c r="BK159" s="16">
        <f t="shared" si="19"/>
        <v>7751.2</v>
      </c>
      <c r="BL159" s="16"/>
      <c r="BM159" s="16"/>
      <c r="BN159" s="16"/>
      <c r="BO159" s="16"/>
      <c r="BP159" s="16"/>
      <c r="BQ159" s="16"/>
      <c r="BR159" s="16"/>
      <c r="BS159" s="16"/>
      <c r="BT159" s="17">
        <f t="shared" si="20"/>
        <v>7751.2</v>
      </c>
      <c r="BU159" s="26"/>
    </row>
    <row r="160" spans="1:73" s="57" customFormat="1" ht="51" x14ac:dyDescent="0.25">
      <c r="A160" s="20" t="s">
        <v>89</v>
      </c>
      <c r="B160" s="20" t="s">
        <v>91</v>
      </c>
      <c r="C160" s="20" t="s">
        <v>90</v>
      </c>
      <c r="D160" s="20" t="s">
        <v>203</v>
      </c>
      <c r="E160" s="4" t="s">
        <v>219</v>
      </c>
      <c r="F160" s="20" t="s">
        <v>212</v>
      </c>
      <c r="G160" s="20" t="s">
        <v>285</v>
      </c>
      <c r="H160" s="20">
        <v>2022</v>
      </c>
      <c r="I160" s="20" t="s">
        <v>450</v>
      </c>
      <c r="J160" s="21" t="s">
        <v>450</v>
      </c>
      <c r="K160" s="20"/>
      <c r="L160" s="4"/>
      <c r="M160" s="4"/>
      <c r="N160" s="4"/>
      <c r="O160" s="4"/>
      <c r="P160" s="10">
        <v>202</v>
      </c>
      <c r="Q160" s="10">
        <v>56</v>
      </c>
      <c r="R160" s="11">
        <v>7</v>
      </c>
      <c r="S160" s="12" t="s">
        <v>480</v>
      </c>
      <c r="T160" s="12">
        <v>8888</v>
      </c>
      <c r="U160" s="12">
        <v>8888</v>
      </c>
      <c r="V160" s="4" t="str">
        <f>VLOOKUP(W160,'Ítems Presupuestarios'!$A$4:$C$42,3,FALSE)</f>
        <v>78-Transferencias o Donaciones para Inversión</v>
      </c>
      <c r="W160" s="4">
        <v>780204</v>
      </c>
      <c r="X160" s="4" t="str">
        <f>VLOOKUP(W160,'Ítems Presupuestarios'!$A$4:$C$42,2,FALSE)</f>
        <v>Transferencias y Donaciones al Sector Privado no Financiero</v>
      </c>
      <c r="Y160" s="25"/>
      <c r="Z160" s="25"/>
      <c r="AA160" s="25"/>
      <c r="AB160" s="25"/>
      <c r="AC160" s="25"/>
      <c r="AD160" s="25"/>
      <c r="AE160" s="25">
        <v>38.950749999999999</v>
      </c>
      <c r="AF160" s="25"/>
      <c r="AG160" s="25"/>
      <c r="AH160" s="25"/>
      <c r="AI160" s="25"/>
      <c r="AJ160" s="25"/>
      <c r="AK160" s="25"/>
      <c r="AL160" s="25"/>
      <c r="AM160" s="25"/>
      <c r="AN160" s="25"/>
      <c r="AO160" s="25"/>
      <c r="AP160" s="25"/>
      <c r="AQ160" s="25"/>
      <c r="AR160" s="25"/>
      <c r="AS160" s="25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  <c r="BF160" s="25"/>
      <c r="BG160" s="25"/>
      <c r="BH160" s="25"/>
      <c r="BI160" s="17">
        <f t="shared" si="17"/>
        <v>38.950749999999999</v>
      </c>
      <c r="BJ160" s="16">
        <f t="shared" si="18"/>
        <v>0</v>
      </c>
      <c r="BK160" s="16">
        <f t="shared" si="19"/>
        <v>38.950749999999999</v>
      </c>
      <c r="BL160" s="16"/>
      <c r="BM160" s="16"/>
      <c r="BN160" s="16"/>
      <c r="BO160" s="16"/>
      <c r="BP160" s="16"/>
      <c r="BQ160" s="16"/>
      <c r="BR160" s="16"/>
      <c r="BS160" s="16"/>
      <c r="BT160" s="17">
        <f t="shared" si="20"/>
        <v>38.950749999999999</v>
      </c>
      <c r="BU160" s="26"/>
    </row>
    <row r="161" spans="1:73" s="57" customFormat="1" ht="51" x14ac:dyDescent="0.25">
      <c r="A161" s="20" t="s">
        <v>89</v>
      </c>
      <c r="B161" s="20" t="s">
        <v>91</v>
      </c>
      <c r="C161" s="20" t="s">
        <v>90</v>
      </c>
      <c r="D161" s="20" t="s">
        <v>203</v>
      </c>
      <c r="E161" s="4" t="s">
        <v>221</v>
      </c>
      <c r="F161" s="20" t="s">
        <v>208</v>
      </c>
      <c r="G161" s="20" t="s">
        <v>288</v>
      </c>
      <c r="H161" s="20">
        <v>2022</v>
      </c>
      <c r="I161" s="20" t="s">
        <v>458</v>
      </c>
      <c r="J161" s="21" t="s">
        <v>458</v>
      </c>
      <c r="K161" s="20"/>
      <c r="L161" s="4"/>
      <c r="M161" s="4"/>
      <c r="N161" s="4"/>
      <c r="O161" s="4"/>
      <c r="P161" s="10">
        <v>202</v>
      </c>
      <c r="Q161" s="10">
        <v>56</v>
      </c>
      <c r="R161" s="11">
        <v>7</v>
      </c>
      <c r="S161" s="12" t="s">
        <v>480</v>
      </c>
      <c r="T161" s="12">
        <v>8888</v>
      </c>
      <c r="U161" s="12">
        <v>8888</v>
      </c>
      <c r="V161" s="4" t="str">
        <f>VLOOKUP(W161,'Ítems Presupuestarios'!$A$4:$C$42,3,FALSE)</f>
        <v>78-Transferencias o Donaciones para Inversión</v>
      </c>
      <c r="W161" s="4">
        <v>780204</v>
      </c>
      <c r="X161" s="4" t="str">
        <f>VLOOKUP(W161,'Ítems Presupuestarios'!$A$4:$C$42,2,FALSE)</f>
        <v>Transferencias y Donaciones al Sector Privado no Financiero</v>
      </c>
      <c r="Y161" s="25"/>
      <c r="Z161" s="25"/>
      <c r="AA161" s="25"/>
      <c r="AB161" s="25"/>
      <c r="AC161" s="25"/>
      <c r="AD161" s="25"/>
      <c r="AE161" s="25">
        <v>4982.92</v>
      </c>
      <c r="AF161" s="25"/>
      <c r="AG161" s="25"/>
      <c r="AH161" s="25"/>
      <c r="AI161" s="25"/>
      <c r="AJ161" s="25"/>
      <c r="AK161" s="25"/>
      <c r="AL161" s="25"/>
      <c r="AM161" s="25"/>
      <c r="AN161" s="25"/>
      <c r="AO161" s="25"/>
      <c r="AP161" s="25"/>
      <c r="AQ161" s="25"/>
      <c r="AR161" s="25"/>
      <c r="AS161" s="25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  <c r="BF161" s="25"/>
      <c r="BG161" s="25"/>
      <c r="BH161" s="25"/>
      <c r="BI161" s="17">
        <f t="shared" si="17"/>
        <v>4982.92</v>
      </c>
      <c r="BJ161" s="16">
        <f t="shared" si="18"/>
        <v>0</v>
      </c>
      <c r="BK161" s="16">
        <f t="shared" si="19"/>
        <v>4982.92</v>
      </c>
      <c r="BL161" s="16"/>
      <c r="BM161" s="16"/>
      <c r="BN161" s="16"/>
      <c r="BO161" s="16"/>
      <c r="BP161" s="16"/>
      <c r="BQ161" s="16"/>
      <c r="BR161" s="16"/>
      <c r="BS161" s="16"/>
      <c r="BT161" s="17">
        <f t="shared" si="20"/>
        <v>4982.92</v>
      </c>
      <c r="BU161" s="26"/>
    </row>
    <row r="162" spans="1:73" s="57" customFormat="1" ht="51" x14ac:dyDescent="0.25">
      <c r="A162" s="20" t="s">
        <v>89</v>
      </c>
      <c r="B162" s="20" t="s">
        <v>91</v>
      </c>
      <c r="C162" s="20" t="s">
        <v>90</v>
      </c>
      <c r="D162" s="20" t="s">
        <v>203</v>
      </c>
      <c r="E162" s="4" t="s">
        <v>221</v>
      </c>
      <c r="F162" s="20" t="s">
        <v>208</v>
      </c>
      <c r="G162" s="20" t="s">
        <v>289</v>
      </c>
      <c r="H162" s="20">
        <v>2022</v>
      </c>
      <c r="I162" s="20" t="s">
        <v>450</v>
      </c>
      <c r="J162" s="21" t="s">
        <v>450</v>
      </c>
      <c r="K162" s="20"/>
      <c r="L162" s="4"/>
      <c r="M162" s="4"/>
      <c r="N162" s="4"/>
      <c r="O162" s="4"/>
      <c r="P162" s="10">
        <v>202</v>
      </c>
      <c r="Q162" s="10">
        <v>56</v>
      </c>
      <c r="R162" s="11">
        <v>7</v>
      </c>
      <c r="S162" s="12" t="s">
        <v>480</v>
      </c>
      <c r="T162" s="12">
        <v>8888</v>
      </c>
      <c r="U162" s="12">
        <v>8888</v>
      </c>
      <c r="V162" s="4" t="str">
        <f>VLOOKUP(W162,'Ítems Presupuestarios'!$A$4:$C$42,3,FALSE)</f>
        <v>78-Transferencias o Donaciones para Inversión</v>
      </c>
      <c r="W162" s="4">
        <v>780204</v>
      </c>
      <c r="X162" s="4" t="str">
        <f>VLOOKUP(W162,'Ítems Presupuestarios'!$A$4:$C$42,2,FALSE)</f>
        <v>Transferencias y Donaciones al Sector Privado no Financiero</v>
      </c>
      <c r="Y162" s="25"/>
      <c r="Z162" s="25"/>
      <c r="AA162" s="25"/>
      <c r="AB162" s="25"/>
      <c r="AC162" s="25"/>
      <c r="AD162" s="25"/>
      <c r="AE162" s="25">
        <v>25.0398</v>
      </c>
      <c r="AF162" s="25"/>
      <c r="AG162" s="25"/>
      <c r="AH162" s="25"/>
      <c r="AI162" s="25"/>
      <c r="AJ162" s="25"/>
      <c r="AK162" s="25"/>
      <c r="AL162" s="25"/>
      <c r="AM162" s="25"/>
      <c r="AN162" s="25"/>
      <c r="AO162" s="25"/>
      <c r="AP162" s="25"/>
      <c r="AQ162" s="25"/>
      <c r="AR162" s="25"/>
      <c r="AS162" s="25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  <c r="BF162" s="25"/>
      <c r="BG162" s="25"/>
      <c r="BH162" s="25"/>
      <c r="BI162" s="17">
        <f t="shared" si="17"/>
        <v>25.0398</v>
      </c>
      <c r="BJ162" s="16">
        <f t="shared" si="18"/>
        <v>0</v>
      </c>
      <c r="BK162" s="16">
        <f t="shared" si="19"/>
        <v>25.0398</v>
      </c>
      <c r="BL162" s="16"/>
      <c r="BM162" s="16"/>
      <c r="BN162" s="16"/>
      <c r="BO162" s="16"/>
      <c r="BP162" s="16"/>
      <c r="BQ162" s="16"/>
      <c r="BR162" s="16"/>
      <c r="BS162" s="16"/>
      <c r="BT162" s="17">
        <f t="shared" si="20"/>
        <v>25.0398</v>
      </c>
      <c r="BU162" s="26"/>
    </row>
    <row r="163" spans="1:73" s="57" customFormat="1" ht="38.25" x14ac:dyDescent="0.25">
      <c r="A163" s="20" t="s">
        <v>89</v>
      </c>
      <c r="B163" s="20" t="s">
        <v>91</v>
      </c>
      <c r="C163" s="20" t="s">
        <v>90</v>
      </c>
      <c r="D163" s="20" t="s">
        <v>92</v>
      </c>
      <c r="E163" s="4" t="s">
        <v>207</v>
      </c>
      <c r="F163" s="20" t="s">
        <v>208</v>
      </c>
      <c r="G163" s="20" t="s">
        <v>290</v>
      </c>
      <c r="H163" s="20">
        <v>2022</v>
      </c>
      <c r="I163" s="20" t="s">
        <v>459</v>
      </c>
      <c r="J163" s="21" t="s">
        <v>459</v>
      </c>
      <c r="K163" s="20"/>
      <c r="L163" s="4"/>
      <c r="M163" s="4"/>
      <c r="N163" s="4"/>
      <c r="O163" s="4"/>
      <c r="P163" s="10">
        <v>202</v>
      </c>
      <c r="Q163" s="10">
        <v>56</v>
      </c>
      <c r="R163" s="11">
        <v>7</v>
      </c>
      <c r="S163" s="12" t="s">
        <v>480</v>
      </c>
      <c r="T163" s="12">
        <v>8888</v>
      </c>
      <c r="U163" s="12">
        <v>8888</v>
      </c>
      <c r="V163" s="4" t="str">
        <f>VLOOKUP(W163,'Ítems Presupuestarios'!$A$4:$C$42,3,FALSE)</f>
        <v>78-Transferencias o Donaciones para Inversión</v>
      </c>
      <c r="W163" s="4">
        <v>780204</v>
      </c>
      <c r="X163" s="4" t="str">
        <f>VLOOKUP(W163,'Ítems Presupuestarios'!$A$4:$C$42,2,FALSE)</f>
        <v>Transferencias y Donaciones al Sector Privado no Financiero</v>
      </c>
      <c r="Y163" s="25"/>
      <c r="Z163" s="25"/>
      <c r="AA163" s="25"/>
      <c r="AB163" s="25"/>
      <c r="AC163" s="25"/>
      <c r="AD163" s="25"/>
      <c r="AE163" s="25">
        <v>4757.03</v>
      </c>
      <c r="AF163" s="25"/>
      <c r="AG163" s="25"/>
      <c r="AH163" s="25"/>
      <c r="AI163" s="25"/>
      <c r="AJ163" s="25"/>
      <c r="AK163" s="25"/>
      <c r="AL163" s="25"/>
      <c r="AM163" s="25"/>
      <c r="AN163" s="25"/>
      <c r="AO163" s="25"/>
      <c r="AP163" s="25"/>
      <c r="AQ163" s="25"/>
      <c r="AR163" s="25"/>
      <c r="AS163" s="25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  <c r="BF163" s="25"/>
      <c r="BG163" s="25"/>
      <c r="BH163" s="25"/>
      <c r="BI163" s="17">
        <f t="shared" si="17"/>
        <v>4757.03</v>
      </c>
      <c r="BJ163" s="16">
        <f t="shared" si="18"/>
        <v>0</v>
      </c>
      <c r="BK163" s="16">
        <f t="shared" si="19"/>
        <v>4757.03</v>
      </c>
      <c r="BL163" s="16">
        <v>4757.03</v>
      </c>
      <c r="BM163" s="16"/>
      <c r="BN163" s="16"/>
      <c r="BO163" s="16"/>
      <c r="BP163" s="16"/>
      <c r="BQ163" s="16"/>
      <c r="BR163" s="16"/>
      <c r="BS163" s="16"/>
      <c r="BT163" s="17">
        <f t="shared" si="20"/>
        <v>0</v>
      </c>
      <c r="BU163" s="26"/>
    </row>
    <row r="164" spans="1:73" s="57" customFormat="1" ht="38.25" x14ac:dyDescent="0.25">
      <c r="A164" s="20" t="s">
        <v>89</v>
      </c>
      <c r="B164" s="20" t="s">
        <v>91</v>
      </c>
      <c r="C164" s="20" t="s">
        <v>90</v>
      </c>
      <c r="D164" s="20" t="s">
        <v>92</v>
      </c>
      <c r="E164" s="4" t="s">
        <v>207</v>
      </c>
      <c r="F164" s="20" t="s">
        <v>208</v>
      </c>
      <c r="G164" s="20" t="s">
        <v>291</v>
      </c>
      <c r="H164" s="20">
        <v>2022</v>
      </c>
      <c r="I164" s="20" t="s">
        <v>450</v>
      </c>
      <c r="J164" s="21" t="s">
        <v>450</v>
      </c>
      <c r="K164" s="20"/>
      <c r="L164" s="4"/>
      <c r="M164" s="4"/>
      <c r="N164" s="4"/>
      <c r="O164" s="4"/>
      <c r="P164" s="10">
        <v>202</v>
      </c>
      <c r="Q164" s="10">
        <v>56</v>
      </c>
      <c r="R164" s="11">
        <v>7</v>
      </c>
      <c r="S164" s="12" t="s">
        <v>480</v>
      </c>
      <c r="T164" s="12">
        <v>8888</v>
      </c>
      <c r="U164" s="12">
        <v>8888</v>
      </c>
      <c r="V164" s="4" t="str">
        <f>VLOOKUP(W164,'Ítems Presupuestarios'!$A$4:$C$42,3,FALSE)</f>
        <v>78-Transferencias o Donaciones para Inversión</v>
      </c>
      <c r="W164" s="4">
        <v>780204</v>
      </c>
      <c r="X164" s="4" t="str">
        <f>VLOOKUP(W164,'Ítems Presupuestarios'!$A$4:$C$42,2,FALSE)</f>
        <v>Transferencias y Donaciones al Sector Privado no Financiero</v>
      </c>
      <c r="Y164" s="25"/>
      <c r="Z164" s="25"/>
      <c r="AA164" s="25"/>
      <c r="AB164" s="25"/>
      <c r="AC164" s="25"/>
      <c r="AD164" s="25"/>
      <c r="AE164" s="25">
        <v>23.904649999999997</v>
      </c>
      <c r="AF164" s="25"/>
      <c r="AG164" s="25"/>
      <c r="AH164" s="25"/>
      <c r="AI164" s="25"/>
      <c r="AJ164" s="25"/>
      <c r="AK164" s="25"/>
      <c r="AL164" s="25"/>
      <c r="AM164" s="25"/>
      <c r="AN164" s="25"/>
      <c r="AO164" s="25"/>
      <c r="AP164" s="25"/>
      <c r="AQ164" s="25"/>
      <c r="AR164" s="25"/>
      <c r="AS164" s="25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  <c r="BF164" s="25"/>
      <c r="BG164" s="25"/>
      <c r="BH164" s="25"/>
      <c r="BI164" s="17">
        <f t="shared" si="17"/>
        <v>23.904649999999997</v>
      </c>
      <c r="BJ164" s="16">
        <f t="shared" si="18"/>
        <v>0</v>
      </c>
      <c r="BK164" s="16">
        <f t="shared" si="19"/>
        <v>23.904649999999997</v>
      </c>
      <c r="BL164" s="16">
        <v>23.9</v>
      </c>
      <c r="BM164" s="16"/>
      <c r="BN164" s="16"/>
      <c r="BO164" s="16"/>
      <c r="BP164" s="16"/>
      <c r="BQ164" s="16"/>
      <c r="BR164" s="16"/>
      <c r="BS164" s="16"/>
      <c r="BT164" s="17">
        <f t="shared" si="20"/>
        <v>4.6499999999980446E-3</v>
      </c>
      <c r="BU164" s="26"/>
    </row>
    <row r="165" spans="1:73" s="57" customFormat="1" ht="38.25" x14ac:dyDescent="0.25">
      <c r="A165" s="20" t="s">
        <v>89</v>
      </c>
      <c r="B165" s="20" t="s">
        <v>91</v>
      </c>
      <c r="C165" s="20" t="s">
        <v>90</v>
      </c>
      <c r="D165" s="20" t="s">
        <v>92</v>
      </c>
      <c r="E165" s="4" t="s">
        <v>211</v>
      </c>
      <c r="F165" s="20" t="s">
        <v>212</v>
      </c>
      <c r="G165" s="20" t="s">
        <v>292</v>
      </c>
      <c r="H165" s="20">
        <v>2022</v>
      </c>
      <c r="I165" s="20" t="s">
        <v>459</v>
      </c>
      <c r="J165" s="21" t="s">
        <v>459</v>
      </c>
      <c r="K165" s="20"/>
      <c r="L165" s="4"/>
      <c r="M165" s="4"/>
      <c r="N165" s="4"/>
      <c r="O165" s="4"/>
      <c r="P165" s="10">
        <v>202</v>
      </c>
      <c r="Q165" s="10">
        <v>56</v>
      </c>
      <c r="R165" s="11">
        <v>7</v>
      </c>
      <c r="S165" s="12" t="s">
        <v>480</v>
      </c>
      <c r="T165" s="12">
        <v>8888</v>
      </c>
      <c r="U165" s="12">
        <v>8888</v>
      </c>
      <c r="V165" s="4" t="str">
        <f>VLOOKUP(W165,'Ítems Presupuestarios'!$A$4:$C$42,3,FALSE)</f>
        <v>78-Transferencias o Donaciones para Inversión</v>
      </c>
      <c r="W165" s="4">
        <v>780204</v>
      </c>
      <c r="X165" s="4" t="str">
        <f>VLOOKUP(W165,'Ítems Presupuestarios'!$A$4:$C$42,2,FALSE)</f>
        <v>Transferencias y Donaciones al Sector Privado no Financiero</v>
      </c>
      <c r="Y165" s="25"/>
      <c r="Z165" s="25"/>
      <c r="AA165" s="25"/>
      <c r="AB165" s="25"/>
      <c r="AC165" s="25"/>
      <c r="AD165" s="25"/>
      <c r="AE165" s="25">
        <v>6976.96</v>
      </c>
      <c r="AF165" s="25"/>
      <c r="AG165" s="25"/>
      <c r="AH165" s="25"/>
      <c r="AI165" s="25"/>
      <c r="AJ165" s="25"/>
      <c r="AK165" s="25"/>
      <c r="AL165" s="25"/>
      <c r="AM165" s="25"/>
      <c r="AN165" s="25"/>
      <c r="AO165" s="25"/>
      <c r="AP165" s="25"/>
      <c r="AQ165" s="25"/>
      <c r="AR165" s="25"/>
      <c r="AS165" s="25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  <c r="BF165" s="25"/>
      <c r="BG165" s="25"/>
      <c r="BH165" s="25"/>
      <c r="BI165" s="17">
        <f t="shared" si="17"/>
        <v>6976.96</v>
      </c>
      <c r="BJ165" s="16">
        <f t="shared" si="18"/>
        <v>0</v>
      </c>
      <c r="BK165" s="16">
        <f t="shared" si="19"/>
        <v>6976.96</v>
      </c>
      <c r="BL165" s="16">
        <v>6976.96</v>
      </c>
      <c r="BM165" s="16"/>
      <c r="BN165" s="16"/>
      <c r="BO165" s="16"/>
      <c r="BP165" s="16"/>
      <c r="BQ165" s="16"/>
      <c r="BR165" s="16"/>
      <c r="BS165" s="16"/>
      <c r="BT165" s="17">
        <f t="shared" si="20"/>
        <v>0</v>
      </c>
      <c r="BU165" s="26"/>
    </row>
    <row r="166" spans="1:73" s="57" customFormat="1" ht="38.25" x14ac:dyDescent="0.25">
      <c r="A166" s="20" t="s">
        <v>89</v>
      </c>
      <c r="B166" s="20" t="s">
        <v>91</v>
      </c>
      <c r="C166" s="20" t="s">
        <v>90</v>
      </c>
      <c r="D166" s="20" t="s">
        <v>92</v>
      </c>
      <c r="E166" s="4" t="s">
        <v>211</v>
      </c>
      <c r="F166" s="20" t="s">
        <v>212</v>
      </c>
      <c r="G166" s="20" t="s">
        <v>293</v>
      </c>
      <c r="H166" s="20">
        <v>2022</v>
      </c>
      <c r="I166" s="20" t="s">
        <v>450</v>
      </c>
      <c r="J166" s="21" t="s">
        <v>450</v>
      </c>
      <c r="K166" s="20"/>
      <c r="L166" s="4"/>
      <c r="M166" s="4"/>
      <c r="N166" s="4"/>
      <c r="O166" s="4"/>
      <c r="P166" s="10">
        <v>202</v>
      </c>
      <c r="Q166" s="10">
        <v>56</v>
      </c>
      <c r="R166" s="11">
        <v>7</v>
      </c>
      <c r="S166" s="12" t="s">
        <v>480</v>
      </c>
      <c r="T166" s="12">
        <v>8888</v>
      </c>
      <c r="U166" s="12">
        <v>8888</v>
      </c>
      <c r="V166" s="4" t="str">
        <f>VLOOKUP(W166,'Ítems Presupuestarios'!$A$4:$C$42,3,FALSE)</f>
        <v>78-Transferencias o Donaciones para Inversión</v>
      </c>
      <c r="W166" s="4">
        <v>780204</v>
      </c>
      <c r="X166" s="4" t="str">
        <f>VLOOKUP(W166,'Ítems Presupuestarios'!$A$4:$C$42,2,FALSE)</f>
        <v>Transferencias y Donaciones al Sector Privado no Financiero</v>
      </c>
      <c r="Y166" s="25"/>
      <c r="Z166" s="25"/>
      <c r="AA166" s="25"/>
      <c r="AB166" s="25"/>
      <c r="AC166" s="25"/>
      <c r="AD166" s="25"/>
      <c r="AE166" s="25">
        <v>35.060100000000006</v>
      </c>
      <c r="AF166" s="25"/>
      <c r="AG166" s="25"/>
      <c r="AH166" s="25"/>
      <c r="AI166" s="25"/>
      <c r="AJ166" s="25"/>
      <c r="AK166" s="25"/>
      <c r="AL166" s="25"/>
      <c r="AM166" s="25"/>
      <c r="AN166" s="25"/>
      <c r="AO166" s="25"/>
      <c r="AP166" s="25"/>
      <c r="AQ166" s="25"/>
      <c r="AR166" s="25"/>
      <c r="AS166" s="25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  <c r="BF166" s="25"/>
      <c r="BG166" s="25"/>
      <c r="BH166" s="25"/>
      <c r="BI166" s="17">
        <f t="shared" si="17"/>
        <v>35.060100000000006</v>
      </c>
      <c r="BJ166" s="16">
        <f t="shared" si="18"/>
        <v>0</v>
      </c>
      <c r="BK166" s="16">
        <f t="shared" si="19"/>
        <v>35.060100000000006</v>
      </c>
      <c r="BL166" s="16">
        <v>35.06</v>
      </c>
      <c r="BM166" s="16"/>
      <c r="BN166" s="16"/>
      <c r="BO166" s="16"/>
      <c r="BP166" s="16"/>
      <c r="BQ166" s="16"/>
      <c r="BR166" s="16"/>
      <c r="BS166" s="16"/>
      <c r="BT166" s="17">
        <f t="shared" si="20"/>
        <v>1.0000000000331966E-4</v>
      </c>
      <c r="BU166" s="26"/>
    </row>
    <row r="167" spans="1:73" s="57" customFormat="1" ht="51" x14ac:dyDescent="0.25">
      <c r="A167" s="20" t="s">
        <v>89</v>
      </c>
      <c r="B167" s="20" t="s">
        <v>91</v>
      </c>
      <c r="C167" s="20" t="s">
        <v>90</v>
      </c>
      <c r="D167" s="20" t="s">
        <v>203</v>
      </c>
      <c r="E167" s="4" t="s">
        <v>215</v>
      </c>
      <c r="F167" s="20" t="s">
        <v>216</v>
      </c>
      <c r="G167" s="20" t="s">
        <v>294</v>
      </c>
      <c r="H167" s="20">
        <v>2022</v>
      </c>
      <c r="I167" s="20" t="s">
        <v>459</v>
      </c>
      <c r="J167" s="21" t="s">
        <v>459</v>
      </c>
      <c r="K167" s="20"/>
      <c r="L167" s="4"/>
      <c r="M167" s="4"/>
      <c r="N167" s="4"/>
      <c r="O167" s="4"/>
      <c r="P167" s="10">
        <v>202</v>
      </c>
      <c r="Q167" s="10">
        <v>56</v>
      </c>
      <c r="R167" s="11">
        <v>7</v>
      </c>
      <c r="S167" s="12" t="s">
        <v>480</v>
      </c>
      <c r="T167" s="12">
        <v>8888</v>
      </c>
      <c r="U167" s="12">
        <v>8888</v>
      </c>
      <c r="V167" s="4" t="str">
        <f>VLOOKUP(W167,'Ítems Presupuestarios'!$A$4:$C$42,3,FALSE)</f>
        <v>78-Transferencias o Donaciones para Inversión</v>
      </c>
      <c r="W167" s="4">
        <v>780204</v>
      </c>
      <c r="X167" s="4" t="str">
        <f>VLOOKUP(W167,'Ítems Presupuestarios'!$A$4:$C$42,2,FALSE)</f>
        <v>Transferencias y Donaciones al Sector Privado no Financiero</v>
      </c>
      <c r="Y167" s="25"/>
      <c r="Z167" s="25"/>
      <c r="AA167" s="25"/>
      <c r="AB167" s="25"/>
      <c r="AC167" s="25"/>
      <c r="AD167" s="25"/>
      <c r="AE167" s="25">
        <v>88797.77</v>
      </c>
      <c r="AF167" s="25"/>
      <c r="AG167" s="25"/>
      <c r="AH167" s="25"/>
      <c r="AI167" s="25"/>
      <c r="AJ167" s="25"/>
      <c r="AK167" s="25"/>
      <c r="AL167" s="25"/>
      <c r="AM167" s="25"/>
      <c r="AN167" s="25"/>
      <c r="AO167" s="25"/>
      <c r="AP167" s="25"/>
      <c r="AQ167" s="25"/>
      <c r="AR167" s="25"/>
      <c r="AS167" s="25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  <c r="BF167" s="25"/>
      <c r="BG167" s="25"/>
      <c r="BH167" s="25"/>
      <c r="BI167" s="17">
        <f t="shared" si="17"/>
        <v>88797.77</v>
      </c>
      <c r="BJ167" s="16">
        <f t="shared" si="18"/>
        <v>0</v>
      </c>
      <c r="BK167" s="16">
        <f t="shared" si="19"/>
        <v>88797.77</v>
      </c>
      <c r="BL167" s="16"/>
      <c r="BM167" s="16"/>
      <c r="BN167" s="16"/>
      <c r="BO167" s="16"/>
      <c r="BP167" s="16"/>
      <c r="BQ167" s="16"/>
      <c r="BR167" s="16"/>
      <c r="BS167" s="16"/>
      <c r="BT167" s="17">
        <f t="shared" si="20"/>
        <v>88797.77</v>
      </c>
      <c r="BU167" s="26"/>
    </row>
    <row r="168" spans="1:73" s="57" customFormat="1" ht="51" x14ac:dyDescent="0.25">
      <c r="A168" s="20" t="s">
        <v>89</v>
      </c>
      <c r="B168" s="20" t="s">
        <v>91</v>
      </c>
      <c r="C168" s="20" t="s">
        <v>90</v>
      </c>
      <c r="D168" s="20" t="s">
        <v>203</v>
      </c>
      <c r="E168" s="4" t="s">
        <v>215</v>
      </c>
      <c r="F168" s="20" t="s">
        <v>216</v>
      </c>
      <c r="G168" s="20" t="s">
        <v>295</v>
      </c>
      <c r="H168" s="20">
        <v>2022</v>
      </c>
      <c r="I168" s="20" t="s">
        <v>450</v>
      </c>
      <c r="J168" s="21" t="s">
        <v>450</v>
      </c>
      <c r="K168" s="20"/>
      <c r="L168" s="4"/>
      <c r="M168" s="4"/>
      <c r="N168" s="4"/>
      <c r="O168" s="4"/>
      <c r="P168" s="10">
        <v>202</v>
      </c>
      <c r="Q168" s="10">
        <v>56</v>
      </c>
      <c r="R168" s="11">
        <v>7</v>
      </c>
      <c r="S168" s="12" t="s">
        <v>480</v>
      </c>
      <c r="T168" s="12">
        <v>8888</v>
      </c>
      <c r="U168" s="12">
        <v>8888</v>
      </c>
      <c r="V168" s="4" t="str">
        <f>VLOOKUP(W168,'Ítems Presupuestarios'!$A$4:$C$42,3,FALSE)</f>
        <v>78-Transferencias o Donaciones para Inversión</v>
      </c>
      <c r="W168" s="4">
        <v>780204</v>
      </c>
      <c r="X168" s="4" t="str">
        <f>VLOOKUP(W168,'Ítems Presupuestarios'!$A$4:$C$42,2,FALSE)</f>
        <v>Transferencias y Donaciones al Sector Privado no Financiero</v>
      </c>
      <c r="Y168" s="25"/>
      <c r="Z168" s="25"/>
      <c r="AA168" s="25"/>
      <c r="AB168" s="25"/>
      <c r="AC168" s="25"/>
      <c r="AD168" s="25"/>
      <c r="AE168" s="25">
        <v>446.21995000000004</v>
      </c>
      <c r="AF168" s="25"/>
      <c r="AG168" s="25"/>
      <c r="AH168" s="25"/>
      <c r="AI168" s="25"/>
      <c r="AJ168" s="25"/>
      <c r="AK168" s="25"/>
      <c r="AL168" s="25"/>
      <c r="AM168" s="25"/>
      <c r="AN168" s="25"/>
      <c r="AO168" s="25"/>
      <c r="AP168" s="25"/>
      <c r="AQ168" s="25"/>
      <c r="AR168" s="25"/>
      <c r="AS168" s="25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  <c r="BF168" s="25"/>
      <c r="BG168" s="25"/>
      <c r="BH168" s="25"/>
      <c r="BI168" s="17">
        <f t="shared" si="17"/>
        <v>446.21995000000004</v>
      </c>
      <c r="BJ168" s="16">
        <f t="shared" si="18"/>
        <v>0</v>
      </c>
      <c r="BK168" s="16">
        <f t="shared" si="19"/>
        <v>446.21995000000004</v>
      </c>
      <c r="BL168" s="16"/>
      <c r="BM168" s="16"/>
      <c r="BN168" s="16"/>
      <c r="BO168" s="16"/>
      <c r="BP168" s="16"/>
      <c r="BQ168" s="16"/>
      <c r="BR168" s="16"/>
      <c r="BS168" s="16"/>
      <c r="BT168" s="17">
        <f t="shared" si="20"/>
        <v>446.21995000000004</v>
      </c>
      <c r="BU168" s="26"/>
    </row>
    <row r="169" spans="1:73" s="57" customFormat="1" ht="51" x14ac:dyDescent="0.25">
      <c r="A169" s="20" t="s">
        <v>89</v>
      </c>
      <c r="B169" s="20" t="s">
        <v>91</v>
      </c>
      <c r="C169" s="20" t="s">
        <v>90</v>
      </c>
      <c r="D169" s="20" t="s">
        <v>203</v>
      </c>
      <c r="E169" s="4" t="s">
        <v>219</v>
      </c>
      <c r="F169" s="20" t="s">
        <v>212</v>
      </c>
      <c r="G169" s="20" t="s">
        <v>292</v>
      </c>
      <c r="H169" s="20">
        <v>2022</v>
      </c>
      <c r="I169" s="20" t="s">
        <v>459</v>
      </c>
      <c r="J169" s="21" t="s">
        <v>459</v>
      </c>
      <c r="K169" s="20"/>
      <c r="L169" s="4"/>
      <c r="M169" s="4"/>
      <c r="N169" s="4"/>
      <c r="O169" s="4"/>
      <c r="P169" s="10">
        <v>202</v>
      </c>
      <c r="Q169" s="10">
        <v>56</v>
      </c>
      <c r="R169" s="11">
        <v>7</v>
      </c>
      <c r="S169" s="12" t="s">
        <v>480</v>
      </c>
      <c r="T169" s="12">
        <v>8888</v>
      </c>
      <c r="U169" s="12">
        <v>8888</v>
      </c>
      <c r="V169" s="4" t="str">
        <f>VLOOKUP(W169,'Ítems Presupuestarios'!$A$4:$C$42,3,FALSE)</f>
        <v>78-Transferencias o Donaciones para Inversión</v>
      </c>
      <c r="W169" s="4">
        <v>780204</v>
      </c>
      <c r="X169" s="4" t="str">
        <f>VLOOKUP(W169,'Ítems Presupuestarios'!$A$4:$C$42,2,FALSE)</f>
        <v>Transferencias y Donaciones al Sector Privado no Financiero</v>
      </c>
      <c r="Y169" s="25"/>
      <c r="Z169" s="25"/>
      <c r="AA169" s="25"/>
      <c r="AB169" s="25"/>
      <c r="AC169" s="25"/>
      <c r="AD169" s="25"/>
      <c r="AE169" s="25">
        <v>11099.72</v>
      </c>
      <c r="AF169" s="25"/>
      <c r="AG169" s="25"/>
      <c r="AH169" s="25"/>
      <c r="AI169" s="25"/>
      <c r="AJ169" s="25"/>
      <c r="AK169" s="25"/>
      <c r="AL169" s="25"/>
      <c r="AM169" s="25"/>
      <c r="AN169" s="25"/>
      <c r="AO169" s="25"/>
      <c r="AP169" s="25"/>
      <c r="AQ169" s="25"/>
      <c r="AR169" s="25"/>
      <c r="AS169" s="25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  <c r="BF169" s="25"/>
      <c r="BG169" s="25"/>
      <c r="BH169" s="25"/>
      <c r="BI169" s="17">
        <f t="shared" si="17"/>
        <v>11099.72</v>
      </c>
      <c r="BJ169" s="16">
        <f t="shared" si="18"/>
        <v>0</v>
      </c>
      <c r="BK169" s="16">
        <f t="shared" si="19"/>
        <v>11099.72</v>
      </c>
      <c r="BL169" s="16"/>
      <c r="BM169" s="16"/>
      <c r="BN169" s="16"/>
      <c r="BO169" s="16"/>
      <c r="BP169" s="16"/>
      <c r="BQ169" s="16"/>
      <c r="BR169" s="16"/>
      <c r="BS169" s="16"/>
      <c r="BT169" s="17">
        <f t="shared" si="20"/>
        <v>11099.72</v>
      </c>
      <c r="BU169" s="26"/>
    </row>
    <row r="170" spans="1:73" s="57" customFormat="1" ht="51" x14ac:dyDescent="0.25">
      <c r="A170" s="20" t="s">
        <v>89</v>
      </c>
      <c r="B170" s="20" t="s">
        <v>91</v>
      </c>
      <c r="C170" s="20" t="s">
        <v>90</v>
      </c>
      <c r="D170" s="20" t="s">
        <v>203</v>
      </c>
      <c r="E170" s="4" t="s">
        <v>219</v>
      </c>
      <c r="F170" s="20" t="s">
        <v>212</v>
      </c>
      <c r="G170" s="20" t="s">
        <v>293</v>
      </c>
      <c r="H170" s="20">
        <v>2022</v>
      </c>
      <c r="I170" s="20" t="s">
        <v>450</v>
      </c>
      <c r="J170" s="21" t="s">
        <v>450</v>
      </c>
      <c r="K170" s="20"/>
      <c r="L170" s="4"/>
      <c r="M170" s="4"/>
      <c r="N170" s="4"/>
      <c r="O170" s="4"/>
      <c r="P170" s="10">
        <v>202</v>
      </c>
      <c r="Q170" s="10">
        <v>56</v>
      </c>
      <c r="R170" s="11">
        <v>7</v>
      </c>
      <c r="S170" s="12" t="s">
        <v>480</v>
      </c>
      <c r="T170" s="12">
        <v>8888</v>
      </c>
      <c r="U170" s="12">
        <v>8888</v>
      </c>
      <c r="V170" s="4" t="str">
        <f>VLOOKUP(W170,'Ítems Presupuestarios'!$A$4:$C$42,3,FALSE)</f>
        <v>78-Transferencias o Donaciones para Inversión</v>
      </c>
      <c r="W170" s="4">
        <v>780204</v>
      </c>
      <c r="X170" s="4" t="str">
        <f>VLOOKUP(W170,'Ítems Presupuestarios'!$A$4:$C$42,2,FALSE)</f>
        <v>Transferencias y Donaciones al Sector Privado no Financiero</v>
      </c>
      <c r="Y170" s="25"/>
      <c r="Z170" s="25"/>
      <c r="AA170" s="25"/>
      <c r="AB170" s="25"/>
      <c r="AC170" s="25"/>
      <c r="AD170" s="25"/>
      <c r="AE170" s="25">
        <v>55.777500000000003</v>
      </c>
      <c r="AF170" s="25"/>
      <c r="AG170" s="25"/>
      <c r="AH170" s="25"/>
      <c r="AI170" s="25"/>
      <c r="AJ170" s="25"/>
      <c r="AK170" s="25"/>
      <c r="AL170" s="25"/>
      <c r="AM170" s="25"/>
      <c r="AN170" s="25"/>
      <c r="AO170" s="25"/>
      <c r="AP170" s="25"/>
      <c r="AQ170" s="25"/>
      <c r="AR170" s="25"/>
      <c r="AS170" s="25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  <c r="BF170" s="25"/>
      <c r="BG170" s="25"/>
      <c r="BH170" s="25"/>
      <c r="BI170" s="17">
        <f t="shared" si="17"/>
        <v>55.777500000000003</v>
      </c>
      <c r="BJ170" s="16">
        <f t="shared" si="18"/>
        <v>0</v>
      </c>
      <c r="BK170" s="16">
        <f t="shared" si="19"/>
        <v>55.777500000000003</v>
      </c>
      <c r="BL170" s="16"/>
      <c r="BM170" s="16"/>
      <c r="BN170" s="16"/>
      <c r="BO170" s="16"/>
      <c r="BP170" s="16"/>
      <c r="BQ170" s="16"/>
      <c r="BR170" s="16"/>
      <c r="BS170" s="16"/>
      <c r="BT170" s="17">
        <f t="shared" si="20"/>
        <v>55.777500000000003</v>
      </c>
      <c r="BU170" s="26"/>
    </row>
    <row r="171" spans="1:73" s="57" customFormat="1" ht="51" x14ac:dyDescent="0.25">
      <c r="A171" s="20" t="s">
        <v>89</v>
      </c>
      <c r="B171" s="20" t="s">
        <v>91</v>
      </c>
      <c r="C171" s="20" t="s">
        <v>90</v>
      </c>
      <c r="D171" s="20" t="s">
        <v>203</v>
      </c>
      <c r="E171" s="4" t="s">
        <v>221</v>
      </c>
      <c r="F171" s="20" t="s">
        <v>208</v>
      </c>
      <c r="G171" s="20" t="s">
        <v>296</v>
      </c>
      <c r="H171" s="20">
        <v>2022</v>
      </c>
      <c r="I171" s="20" t="s">
        <v>459</v>
      </c>
      <c r="J171" s="21" t="s">
        <v>459</v>
      </c>
      <c r="K171" s="20"/>
      <c r="L171" s="4"/>
      <c r="M171" s="4"/>
      <c r="N171" s="4"/>
      <c r="O171" s="4"/>
      <c r="P171" s="10">
        <v>202</v>
      </c>
      <c r="Q171" s="10">
        <v>56</v>
      </c>
      <c r="R171" s="11">
        <v>7</v>
      </c>
      <c r="S171" s="12" t="s">
        <v>480</v>
      </c>
      <c r="T171" s="12">
        <v>8888</v>
      </c>
      <c r="U171" s="12">
        <v>8888</v>
      </c>
      <c r="V171" s="4" t="str">
        <f>VLOOKUP(W171,'Ítems Presupuestarios'!$A$4:$C$42,3,FALSE)</f>
        <v>78-Transferencias o Donaciones para Inversión</v>
      </c>
      <c r="W171" s="4">
        <v>780204</v>
      </c>
      <c r="X171" s="4" t="str">
        <f>VLOOKUP(W171,'Ítems Presupuestarios'!$A$4:$C$42,2,FALSE)</f>
        <v>Transferencias y Donaciones al Sector Privado no Financiero</v>
      </c>
      <c r="Y171" s="25"/>
      <c r="Z171" s="25"/>
      <c r="AA171" s="25"/>
      <c r="AB171" s="25"/>
      <c r="AC171" s="25"/>
      <c r="AD171" s="25"/>
      <c r="AE171" s="25">
        <v>7135.54</v>
      </c>
      <c r="AF171" s="25"/>
      <c r="AG171" s="25"/>
      <c r="AH171" s="25"/>
      <c r="AI171" s="25"/>
      <c r="AJ171" s="25"/>
      <c r="AK171" s="25"/>
      <c r="AL171" s="25"/>
      <c r="AM171" s="25"/>
      <c r="AN171" s="25"/>
      <c r="AO171" s="25"/>
      <c r="AP171" s="25"/>
      <c r="AQ171" s="25"/>
      <c r="AR171" s="25"/>
      <c r="AS171" s="25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  <c r="BF171" s="25"/>
      <c r="BG171" s="25"/>
      <c r="BH171" s="25"/>
      <c r="BI171" s="17">
        <f t="shared" si="17"/>
        <v>7135.54</v>
      </c>
      <c r="BJ171" s="16">
        <f t="shared" si="18"/>
        <v>0</v>
      </c>
      <c r="BK171" s="16">
        <f t="shared" si="19"/>
        <v>7135.54</v>
      </c>
      <c r="BL171" s="16"/>
      <c r="BM171" s="16"/>
      <c r="BN171" s="16"/>
      <c r="BO171" s="16"/>
      <c r="BP171" s="16"/>
      <c r="BQ171" s="16"/>
      <c r="BR171" s="16"/>
      <c r="BS171" s="16"/>
      <c r="BT171" s="17">
        <f t="shared" si="20"/>
        <v>7135.54</v>
      </c>
      <c r="BU171" s="26"/>
    </row>
    <row r="172" spans="1:73" s="57" customFormat="1" ht="51" x14ac:dyDescent="0.25">
      <c r="A172" s="20" t="s">
        <v>89</v>
      </c>
      <c r="B172" s="20" t="s">
        <v>91</v>
      </c>
      <c r="C172" s="20" t="s">
        <v>90</v>
      </c>
      <c r="D172" s="20" t="s">
        <v>203</v>
      </c>
      <c r="E172" s="4" t="s">
        <v>221</v>
      </c>
      <c r="F172" s="20" t="s">
        <v>208</v>
      </c>
      <c r="G172" s="20" t="s">
        <v>297</v>
      </c>
      <c r="H172" s="20">
        <v>2022</v>
      </c>
      <c r="I172" s="20" t="s">
        <v>450</v>
      </c>
      <c r="J172" s="21" t="s">
        <v>450</v>
      </c>
      <c r="K172" s="20"/>
      <c r="L172" s="4"/>
      <c r="M172" s="4"/>
      <c r="N172" s="4"/>
      <c r="O172" s="4"/>
      <c r="P172" s="10">
        <v>202</v>
      </c>
      <c r="Q172" s="10">
        <v>56</v>
      </c>
      <c r="R172" s="11">
        <v>7</v>
      </c>
      <c r="S172" s="12" t="s">
        <v>480</v>
      </c>
      <c r="T172" s="12">
        <v>8888</v>
      </c>
      <c r="U172" s="12">
        <v>8888</v>
      </c>
      <c r="V172" s="4" t="str">
        <f>VLOOKUP(W172,'Ítems Presupuestarios'!$A$4:$C$42,3,FALSE)</f>
        <v>78-Transferencias o Donaciones para Inversión</v>
      </c>
      <c r="W172" s="4">
        <v>780204</v>
      </c>
      <c r="X172" s="4" t="str">
        <f>VLOOKUP(W172,'Ítems Presupuestarios'!$A$4:$C$42,2,FALSE)</f>
        <v>Transferencias y Donaciones al Sector Privado no Financiero</v>
      </c>
      <c r="Y172" s="25"/>
      <c r="Z172" s="25"/>
      <c r="AA172" s="25"/>
      <c r="AB172" s="25"/>
      <c r="AC172" s="25"/>
      <c r="AD172" s="25"/>
      <c r="AE172" s="25">
        <v>35.856999999999999</v>
      </c>
      <c r="AF172" s="25"/>
      <c r="AG172" s="25"/>
      <c r="AH172" s="25"/>
      <c r="AI172" s="25"/>
      <c r="AJ172" s="25"/>
      <c r="AK172" s="25"/>
      <c r="AL172" s="25"/>
      <c r="AM172" s="25"/>
      <c r="AN172" s="25"/>
      <c r="AO172" s="25"/>
      <c r="AP172" s="25"/>
      <c r="AQ172" s="25"/>
      <c r="AR172" s="25"/>
      <c r="AS172" s="25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  <c r="BF172" s="25"/>
      <c r="BG172" s="25"/>
      <c r="BH172" s="25"/>
      <c r="BI172" s="17">
        <f t="shared" si="17"/>
        <v>35.856999999999999</v>
      </c>
      <c r="BJ172" s="16">
        <f t="shared" si="18"/>
        <v>0</v>
      </c>
      <c r="BK172" s="16">
        <f t="shared" si="19"/>
        <v>35.856999999999999</v>
      </c>
      <c r="BL172" s="16"/>
      <c r="BM172" s="16"/>
      <c r="BN172" s="16"/>
      <c r="BO172" s="16"/>
      <c r="BP172" s="16"/>
      <c r="BQ172" s="16"/>
      <c r="BR172" s="16"/>
      <c r="BS172" s="16"/>
      <c r="BT172" s="17">
        <f t="shared" si="20"/>
        <v>35.856999999999999</v>
      </c>
      <c r="BU172" s="26"/>
    </row>
    <row r="173" spans="1:73" s="57" customFormat="1" ht="38.25" x14ac:dyDescent="0.25">
      <c r="A173" s="20" t="s">
        <v>89</v>
      </c>
      <c r="B173" s="20" t="s">
        <v>91</v>
      </c>
      <c r="C173" s="20" t="s">
        <v>90</v>
      </c>
      <c r="D173" s="20" t="s">
        <v>92</v>
      </c>
      <c r="E173" s="4" t="s">
        <v>207</v>
      </c>
      <c r="F173" s="20" t="s">
        <v>208</v>
      </c>
      <c r="G173" s="20" t="s">
        <v>298</v>
      </c>
      <c r="H173" s="20">
        <v>2022</v>
      </c>
      <c r="I173" s="20" t="s">
        <v>460</v>
      </c>
      <c r="J173" s="21" t="s">
        <v>460</v>
      </c>
      <c r="K173" s="20"/>
      <c r="L173" s="4"/>
      <c r="M173" s="4"/>
      <c r="N173" s="4"/>
      <c r="O173" s="4"/>
      <c r="P173" s="10">
        <v>202</v>
      </c>
      <c r="Q173" s="10">
        <v>56</v>
      </c>
      <c r="R173" s="11">
        <v>7</v>
      </c>
      <c r="S173" s="12" t="s">
        <v>480</v>
      </c>
      <c r="T173" s="12">
        <v>8888</v>
      </c>
      <c r="U173" s="12">
        <v>8888</v>
      </c>
      <c r="V173" s="4" t="str">
        <f>VLOOKUP(W173,'Ítems Presupuestarios'!$A$4:$C$42,3,FALSE)</f>
        <v>78-Transferencias o Donaciones para Inversión</v>
      </c>
      <c r="W173" s="4">
        <v>780204</v>
      </c>
      <c r="X173" s="4" t="str">
        <f>VLOOKUP(W173,'Ítems Presupuestarios'!$A$4:$C$42,2,FALSE)</f>
        <v>Transferencias y Donaciones al Sector Privado no Financiero</v>
      </c>
      <c r="Y173" s="25"/>
      <c r="Z173" s="25"/>
      <c r="AA173" s="25"/>
      <c r="AB173" s="25"/>
      <c r="AC173" s="25"/>
      <c r="AD173" s="25"/>
      <c r="AE173" s="25">
        <v>4278.66</v>
      </c>
      <c r="AF173" s="25"/>
      <c r="AG173" s="25"/>
      <c r="AH173" s="25"/>
      <c r="AI173" s="25"/>
      <c r="AJ173" s="25"/>
      <c r="AK173" s="25"/>
      <c r="AL173" s="25"/>
      <c r="AM173" s="25"/>
      <c r="AN173" s="25"/>
      <c r="AO173" s="25"/>
      <c r="AP173" s="25"/>
      <c r="AQ173" s="25"/>
      <c r="AR173" s="25"/>
      <c r="AS173" s="25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  <c r="BF173" s="25"/>
      <c r="BG173" s="25"/>
      <c r="BH173" s="25"/>
      <c r="BI173" s="17">
        <f t="shared" si="17"/>
        <v>4278.66</v>
      </c>
      <c r="BJ173" s="16">
        <f t="shared" si="18"/>
        <v>0</v>
      </c>
      <c r="BK173" s="16">
        <f t="shared" si="19"/>
        <v>4278.66</v>
      </c>
      <c r="BL173" s="16">
        <v>4278.66</v>
      </c>
      <c r="BM173" s="16"/>
      <c r="BN173" s="16"/>
      <c r="BO173" s="16"/>
      <c r="BP173" s="16"/>
      <c r="BQ173" s="16"/>
      <c r="BR173" s="16"/>
      <c r="BS173" s="16"/>
      <c r="BT173" s="17">
        <f t="shared" si="20"/>
        <v>0</v>
      </c>
      <c r="BU173" s="26"/>
    </row>
    <row r="174" spans="1:73" s="57" customFormat="1" ht="38.25" x14ac:dyDescent="0.25">
      <c r="A174" s="20" t="s">
        <v>89</v>
      </c>
      <c r="B174" s="20" t="s">
        <v>91</v>
      </c>
      <c r="C174" s="20" t="s">
        <v>90</v>
      </c>
      <c r="D174" s="20" t="s">
        <v>92</v>
      </c>
      <c r="E174" s="4" t="s">
        <v>207</v>
      </c>
      <c r="F174" s="20" t="s">
        <v>208</v>
      </c>
      <c r="G174" s="20" t="s">
        <v>299</v>
      </c>
      <c r="H174" s="20">
        <v>2022</v>
      </c>
      <c r="I174" s="20" t="s">
        <v>450</v>
      </c>
      <c r="J174" s="21" t="s">
        <v>450</v>
      </c>
      <c r="K174" s="20"/>
      <c r="L174" s="4"/>
      <c r="M174" s="4"/>
      <c r="N174" s="4"/>
      <c r="O174" s="4"/>
      <c r="P174" s="10">
        <v>202</v>
      </c>
      <c r="Q174" s="10">
        <v>56</v>
      </c>
      <c r="R174" s="11">
        <v>7</v>
      </c>
      <c r="S174" s="12" t="s">
        <v>480</v>
      </c>
      <c r="T174" s="12">
        <v>8888</v>
      </c>
      <c r="U174" s="12">
        <v>8888</v>
      </c>
      <c r="V174" s="4" t="str">
        <f>VLOOKUP(W174,'Ítems Presupuestarios'!$A$4:$C$42,3,FALSE)</f>
        <v>78-Transferencias o Donaciones para Inversión</v>
      </c>
      <c r="W174" s="4">
        <v>780204</v>
      </c>
      <c r="X174" s="4" t="str">
        <f>VLOOKUP(W174,'Ítems Presupuestarios'!$A$4:$C$42,2,FALSE)</f>
        <v>Transferencias y Donaciones al Sector Privado no Financiero</v>
      </c>
      <c r="Y174" s="25"/>
      <c r="Z174" s="25"/>
      <c r="AA174" s="25"/>
      <c r="AB174" s="25"/>
      <c r="AC174" s="25"/>
      <c r="AD174" s="25"/>
      <c r="AE174" s="25">
        <v>21.500799999999998</v>
      </c>
      <c r="AF174" s="25"/>
      <c r="AG174" s="25"/>
      <c r="AH174" s="25"/>
      <c r="AI174" s="25"/>
      <c r="AJ174" s="25"/>
      <c r="AK174" s="25"/>
      <c r="AL174" s="25"/>
      <c r="AM174" s="25"/>
      <c r="AN174" s="25"/>
      <c r="AO174" s="25"/>
      <c r="AP174" s="25"/>
      <c r="AQ174" s="25"/>
      <c r="AR174" s="25"/>
      <c r="AS174" s="25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  <c r="BF174" s="25"/>
      <c r="BG174" s="25"/>
      <c r="BH174" s="25"/>
      <c r="BI174" s="17">
        <f t="shared" si="17"/>
        <v>21.500799999999998</v>
      </c>
      <c r="BJ174" s="16">
        <f t="shared" si="18"/>
        <v>0</v>
      </c>
      <c r="BK174" s="16">
        <f t="shared" si="19"/>
        <v>21.500799999999998</v>
      </c>
      <c r="BL174" s="16">
        <v>21.5</v>
      </c>
      <c r="BM174" s="16"/>
      <c r="BN174" s="16"/>
      <c r="BO174" s="16"/>
      <c r="BP174" s="16"/>
      <c r="BQ174" s="16"/>
      <c r="BR174" s="16"/>
      <c r="BS174" s="16"/>
      <c r="BT174" s="17">
        <f t="shared" si="20"/>
        <v>7.9999999999813554E-4</v>
      </c>
      <c r="BU174" s="26"/>
    </row>
    <row r="175" spans="1:73" s="57" customFormat="1" ht="38.25" x14ac:dyDescent="0.25">
      <c r="A175" s="20" t="s">
        <v>89</v>
      </c>
      <c r="B175" s="20" t="s">
        <v>91</v>
      </c>
      <c r="C175" s="20" t="s">
        <v>90</v>
      </c>
      <c r="D175" s="20" t="s">
        <v>92</v>
      </c>
      <c r="E175" s="4" t="s">
        <v>211</v>
      </c>
      <c r="F175" s="20" t="s">
        <v>212</v>
      </c>
      <c r="G175" s="20" t="s">
        <v>300</v>
      </c>
      <c r="H175" s="20">
        <v>2022</v>
      </c>
      <c r="I175" s="20" t="s">
        <v>460</v>
      </c>
      <c r="J175" s="21" t="s">
        <v>460</v>
      </c>
      <c r="K175" s="20"/>
      <c r="L175" s="4"/>
      <c r="M175" s="4"/>
      <c r="N175" s="4"/>
      <c r="O175" s="4"/>
      <c r="P175" s="10">
        <v>202</v>
      </c>
      <c r="Q175" s="10">
        <v>56</v>
      </c>
      <c r="R175" s="11">
        <v>7</v>
      </c>
      <c r="S175" s="12" t="s">
        <v>480</v>
      </c>
      <c r="T175" s="12">
        <v>8888</v>
      </c>
      <c r="U175" s="12">
        <v>8888</v>
      </c>
      <c r="V175" s="4" t="str">
        <f>VLOOKUP(W175,'Ítems Presupuestarios'!$A$4:$C$42,3,FALSE)</f>
        <v>78-Transferencias o Donaciones para Inversión</v>
      </c>
      <c r="W175" s="4">
        <v>780204</v>
      </c>
      <c r="X175" s="4" t="str">
        <f>VLOOKUP(W175,'Ítems Presupuestarios'!$A$4:$C$42,2,FALSE)</f>
        <v>Transferencias y Donaciones al Sector Privado no Financiero</v>
      </c>
      <c r="Y175" s="25"/>
      <c r="Z175" s="25"/>
      <c r="AA175" s="25"/>
      <c r="AB175" s="25"/>
      <c r="AC175" s="25"/>
      <c r="AD175" s="25"/>
      <c r="AE175" s="25">
        <v>6275.37</v>
      </c>
      <c r="AF175" s="25"/>
      <c r="AG175" s="25"/>
      <c r="AH175" s="25"/>
      <c r="AI175" s="25"/>
      <c r="AJ175" s="25"/>
      <c r="AK175" s="25"/>
      <c r="AL175" s="25"/>
      <c r="AM175" s="25"/>
      <c r="AN175" s="25"/>
      <c r="AO175" s="25"/>
      <c r="AP175" s="25"/>
      <c r="AQ175" s="25"/>
      <c r="AR175" s="25"/>
      <c r="AS175" s="25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  <c r="BF175" s="25"/>
      <c r="BG175" s="25"/>
      <c r="BH175" s="25"/>
      <c r="BI175" s="17">
        <f t="shared" si="17"/>
        <v>6275.37</v>
      </c>
      <c r="BJ175" s="16">
        <f t="shared" si="18"/>
        <v>0</v>
      </c>
      <c r="BK175" s="16">
        <f t="shared" si="19"/>
        <v>6275.37</v>
      </c>
      <c r="BL175" s="16">
        <v>6275.37</v>
      </c>
      <c r="BM175" s="16"/>
      <c r="BN175" s="16"/>
      <c r="BO175" s="16"/>
      <c r="BP175" s="16"/>
      <c r="BQ175" s="16"/>
      <c r="BR175" s="16"/>
      <c r="BS175" s="16"/>
      <c r="BT175" s="17">
        <f t="shared" si="20"/>
        <v>0</v>
      </c>
      <c r="BU175" s="26"/>
    </row>
    <row r="176" spans="1:73" s="57" customFormat="1" ht="38.25" x14ac:dyDescent="0.25">
      <c r="A176" s="20" t="s">
        <v>89</v>
      </c>
      <c r="B176" s="20" t="s">
        <v>91</v>
      </c>
      <c r="C176" s="20" t="s">
        <v>90</v>
      </c>
      <c r="D176" s="20" t="s">
        <v>92</v>
      </c>
      <c r="E176" s="4" t="s">
        <v>211</v>
      </c>
      <c r="F176" s="20" t="s">
        <v>212</v>
      </c>
      <c r="G176" s="20" t="s">
        <v>301</v>
      </c>
      <c r="H176" s="20">
        <v>2022</v>
      </c>
      <c r="I176" s="20" t="s">
        <v>450</v>
      </c>
      <c r="J176" s="21" t="s">
        <v>450</v>
      </c>
      <c r="K176" s="20"/>
      <c r="L176" s="4"/>
      <c r="M176" s="4"/>
      <c r="N176" s="4"/>
      <c r="O176" s="4"/>
      <c r="P176" s="10">
        <v>202</v>
      </c>
      <c r="Q176" s="10">
        <v>56</v>
      </c>
      <c r="R176" s="11">
        <v>7</v>
      </c>
      <c r="S176" s="12" t="s">
        <v>480</v>
      </c>
      <c r="T176" s="12">
        <v>8888</v>
      </c>
      <c r="U176" s="12">
        <v>8888</v>
      </c>
      <c r="V176" s="4" t="str">
        <f>VLOOKUP(W176,'Ítems Presupuestarios'!$A$4:$C$42,3,FALSE)</f>
        <v>78-Transferencias o Donaciones para Inversión</v>
      </c>
      <c r="W176" s="4">
        <v>780204</v>
      </c>
      <c r="X176" s="4" t="str">
        <f>VLOOKUP(W176,'Ítems Presupuestarios'!$A$4:$C$42,2,FALSE)</f>
        <v>Transferencias y Donaciones al Sector Privado no Financiero</v>
      </c>
      <c r="Y176" s="25"/>
      <c r="Z176" s="25"/>
      <c r="AA176" s="25"/>
      <c r="AB176" s="25"/>
      <c r="AC176" s="25"/>
      <c r="AD176" s="25"/>
      <c r="AE176" s="25">
        <v>31.534499999999998</v>
      </c>
      <c r="AF176" s="25"/>
      <c r="AG176" s="25"/>
      <c r="AH176" s="25"/>
      <c r="AI176" s="25"/>
      <c r="AJ176" s="25"/>
      <c r="AK176" s="25"/>
      <c r="AL176" s="25"/>
      <c r="AM176" s="25"/>
      <c r="AN176" s="25"/>
      <c r="AO176" s="25"/>
      <c r="AP176" s="25"/>
      <c r="AQ176" s="25"/>
      <c r="AR176" s="25"/>
      <c r="AS176" s="25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  <c r="BF176" s="25"/>
      <c r="BG176" s="25"/>
      <c r="BH176" s="25"/>
      <c r="BI176" s="17">
        <f t="shared" si="17"/>
        <v>31.534499999999998</v>
      </c>
      <c r="BJ176" s="16">
        <f t="shared" si="18"/>
        <v>0</v>
      </c>
      <c r="BK176" s="16">
        <f t="shared" si="19"/>
        <v>31.534499999999998</v>
      </c>
      <c r="BL176" s="16">
        <v>31.53</v>
      </c>
      <c r="BM176" s="16"/>
      <c r="BN176" s="16"/>
      <c r="BO176" s="16"/>
      <c r="BP176" s="16"/>
      <c r="BQ176" s="16"/>
      <c r="BR176" s="16"/>
      <c r="BS176" s="16"/>
      <c r="BT176" s="17">
        <f t="shared" si="20"/>
        <v>4.4999999999966178E-3</v>
      </c>
      <c r="BU176" s="26"/>
    </row>
    <row r="177" spans="1:73" s="57" customFormat="1" ht="51" x14ac:dyDescent="0.25">
      <c r="A177" s="20" t="s">
        <v>89</v>
      </c>
      <c r="B177" s="20" t="s">
        <v>91</v>
      </c>
      <c r="C177" s="20" t="s">
        <v>90</v>
      </c>
      <c r="D177" s="20" t="s">
        <v>203</v>
      </c>
      <c r="E177" s="4" t="s">
        <v>215</v>
      </c>
      <c r="F177" s="20" t="s">
        <v>216</v>
      </c>
      <c r="G177" s="20" t="s">
        <v>302</v>
      </c>
      <c r="H177" s="20">
        <v>2022</v>
      </c>
      <c r="I177" s="20" t="s">
        <v>460</v>
      </c>
      <c r="J177" s="21" t="s">
        <v>460</v>
      </c>
      <c r="K177" s="20"/>
      <c r="L177" s="4"/>
      <c r="M177" s="4"/>
      <c r="N177" s="4"/>
      <c r="O177" s="4"/>
      <c r="P177" s="10">
        <v>202</v>
      </c>
      <c r="Q177" s="10">
        <v>56</v>
      </c>
      <c r="R177" s="11">
        <v>7</v>
      </c>
      <c r="S177" s="12" t="s">
        <v>480</v>
      </c>
      <c r="T177" s="12">
        <v>8888</v>
      </c>
      <c r="U177" s="12">
        <v>8888</v>
      </c>
      <c r="V177" s="4" t="str">
        <f>VLOOKUP(W177,'Ítems Presupuestarios'!$A$4:$C$42,3,FALSE)</f>
        <v>78-Transferencias o Donaciones para Inversión</v>
      </c>
      <c r="W177" s="4">
        <v>780204</v>
      </c>
      <c r="X177" s="4" t="str">
        <f>VLOOKUP(W177,'Ítems Presupuestarios'!$A$4:$C$42,2,FALSE)</f>
        <v>Transferencias y Donaciones al Sector Privado no Financiero</v>
      </c>
      <c r="Y177" s="25"/>
      <c r="Z177" s="25"/>
      <c r="AA177" s="25"/>
      <c r="AB177" s="25"/>
      <c r="AC177" s="25"/>
      <c r="AD177" s="25"/>
      <c r="AE177" s="25">
        <v>79868.39</v>
      </c>
      <c r="AF177" s="25"/>
      <c r="AG177" s="25"/>
      <c r="AH177" s="25"/>
      <c r="AI177" s="25"/>
      <c r="AJ177" s="25"/>
      <c r="AK177" s="25"/>
      <c r="AL177" s="25"/>
      <c r="AM177" s="25"/>
      <c r="AN177" s="25"/>
      <c r="AO177" s="25"/>
      <c r="AP177" s="25"/>
      <c r="AQ177" s="25"/>
      <c r="AR177" s="25"/>
      <c r="AS177" s="25"/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  <c r="BF177" s="25"/>
      <c r="BG177" s="25"/>
      <c r="BH177" s="25"/>
      <c r="BI177" s="17">
        <f t="shared" si="17"/>
        <v>79868.39</v>
      </c>
      <c r="BJ177" s="16">
        <f t="shared" si="18"/>
        <v>0</v>
      </c>
      <c r="BK177" s="16">
        <f t="shared" si="19"/>
        <v>79868.39</v>
      </c>
      <c r="BL177" s="16"/>
      <c r="BM177" s="16"/>
      <c r="BN177" s="16"/>
      <c r="BO177" s="16"/>
      <c r="BP177" s="16"/>
      <c r="BQ177" s="16"/>
      <c r="BR177" s="16"/>
      <c r="BS177" s="16"/>
      <c r="BT177" s="17">
        <f t="shared" si="20"/>
        <v>79868.39</v>
      </c>
      <c r="BU177" s="26"/>
    </row>
    <row r="178" spans="1:73" s="57" customFormat="1" ht="51" x14ac:dyDescent="0.25">
      <c r="A178" s="20" t="s">
        <v>89</v>
      </c>
      <c r="B178" s="20" t="s">
        <v>91</v>
      </c>
      <c r="C178" s="20" t="s">
        <v>90</v>
      </c>
      <c r="D178" s="20" t="s">
        <v>203</v>
      </c>
      <c r="E178" s="4" t="s">
        <v>215</v>
      </c>
      <c r="F178" s="20" t="s">
        <v>216</v>
      </c>
      <c r="G178" s="20" t="s">
        <v>303</v>
      </c>
      <c r="H178" s="20">
        <v>2022</v>
      </c>
      <c r="I178" s="20" t="s">
        <v>450</v>
      </c>
      <c r="J178" s="21" t="s">
        <v>450</v>
      </c>
      <c r="K178" s="20"/>
      <c r="L178" s="4"/>
      <c r="M178" s="4"/>
      <c r="N178" s="4"/>
      <c r="O178" s="4"/>
      <c r="P178" s="10">
        <v>202</v>
      </c>
      <c r="Q178" s="10">
        <v>56</v>
      </c>
      <c r="R178" s="11">
        <v>7</v>
      </c>
      <c r="S178" s="12" t="s">
        <v>480</v>
      </c>
      <c r="T178" s="12">
        <v>8888</v>
      </c>
      <c r="U178" s="12">
        <v>8888</v>
      </c>
      <c r="V178" s="4" t="str">
        <f>VLOOKUP(W178,'Ítems Presupuestarios'!$A$4:$C$42,3,FALSE)</f>
        <v>78-Transferencias o Donaciones para Inversión</v>
      </c>
      <c r="W178" s="4">
        <v>780204</v>
      </c>
      <c r="X178" s="4" t="str">
        <f>VLOOKUP(W178,'Ítems Presupuestarios'!$A$4:$C$42,2,FALSE)</f>
        <v>Transferencias y Donaciones al Sector Privado no Financiero</v>
      </c>
      <c r="Y178" s="25"/>
      <c r="Z178" s="25"/>
      <c r="AA178" s="25"/>
      <c r="AB178" s="25"/>
      <c r="AC178" s="25"/>
      <c r="AD178" s="25"/>
      <c r="AE178" s="25">
        <v>401.34870000000001</v>
      </c>
      <c r="AF178" s="25"/>
      <c r="AG178" s="25"/>
      <c r="AH178" s="25"/>
      <c r="AI178" s="25"/>
      <c r="AJ178" s="25"/>
      <c r="AK178" s="25"/>
      <c r="AL178" s="25"/>
      <c r="AM178" s="25"/>
      <c r="AN178" s="25"/>
      <c r="AO178" s="25"/>
      <c r="AP178" s="25"/>
      <c r="AQ178" s="25"/>
      <c r="AR178" s="25"/>
      <c r="AS178" s="25"/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  <c r="BF178" s="25"/>
      <c r="BG178" s="25"/>
      <c r="BH178" s="25"/>
      <c r="BI178" s="17">
        <f t="shared" si="17"/>
        <v>401.34870000000001</v>
      </c>
      <c r="BJ178" s="16">
        <f t="shared" si="18"/>
        <v>0</v>
      </c>
      <c r="BK178" s="16">
        <f t="shared" si="19"/>
        <v>401.34870000000001</v>
      </c>
      <c r="BL178" s="16"/>
      <c r="BM178" s="16"/>
      <c r="BN178" s="16"/>
      <c r="BO178" s="16"/>
      <c r="BP178" s="16"/>
      <c r="BQ178" s="16"/>
      <c r="BR178" s="16"/>
      <c r="BS178" s="16"/>
      <c r="BT178" s="17">
        <f t="shared" si="20"/>
        <v>401.34870000000001</v>
      </c>
      <c r="BU178" s="26"/>
    </row>
    <row r="179" spans="1:73" s="57" customFormat="1" ht="51" x14ac:dyDescent="0.25">
      <c r="A179" s="20" t="s">
        <v>89</v>
      </c>
      <c r="B179" s="20" t="s">
        <v>91</v>
      </c>
      <c r="C179" s="20" t="s">
        <v>90</v>
      </c>
      <c r="D179" s="20" t="s">
        <v>203</v>
      </c>
      <c r="E179" s="4" t="s">
        <v>219</v>
      </c>
      <c r="F179" s="20" t="s">
        <v>212</v>
      </c>
      <c r="G179" s="20" t="s">
        <v>300</v>
      </c>
      <c r="H179" s="20">
        <v>2022</v>
      </c>
      <c r="I179" s="20" t="s">
        <v>460</v>
      </c>
      <c r="J179" s="21" t="s">
        <v>460</v>
      </c>
      <c r="K179" s="20"/>
      <c r="L179" s="4"/>
      <c r="M179" s="4"/>
      <c r="N179" s="4"/>
      <c r="O179" s="4"/>
      <c r="P179" s="10">
        <v>202</v>
      </c>
      <c r="Q179" s="10">
        <v>56</v>
      </c>
      <c r="R179" s="11">
        <v>7</v>
      </c>
      <c r="S179" s="12" t="s">
        <v>480</v>
      </c>
      <c r="T179" s="12">
        <v>8888</v>
      </c>
      <c r="U179" s="12">
        <v>8888</v>
      </c>
      <c r="V179" s="4" t="str">
        <f>VLOOKUP(W179,'Ítems Presupuestarios'!$A$4:$C$42,3,FALSE)</f>
        <v>78-Transferencias o Donaciones para Inversión</v>
      </c>
      <c r="W179" s="4">
        <v>780204</v>
      </c>
      <c r="X179" s="4" t="str">
        <f>VLOOKUP(W179,'Ítems Presupuestarios'!$A$4:$C$42,2,FALSE)</f>
        <v>Transferencias y Donaciones al Sector Privado no Financiero</v>
      </c>
      <c r="Y179" s="25"/>
      <c r="Z179" s="25"/>
      <c r="AA179" s="25"/>
      <c r="AB179" s="25"/>
      <c r="AC179" s="25"/>
      <c r="AD179" s="25"/>
      <c r="AE179" s="25">
        <v>9983.5499999999993</v>
      </c>
      <c r="AF179" s="25"/>
      <c r="AG179" s="25"/>
      <c r="AH179" s="25"/>
      <c r="AI179" s="25"/>
      <c r="AJ179" s="25"/>
      <c r="AK179" s="25"/>
      <c r="AL179" s="25"/>
      <c r="AM179" s="25"/>
      <c r="AN179" s="25"/>
      <c r="AO179" s="25"/>
      <c r="AP179" s="25"/>
      <c r="AQ179" s="25"/>
      <c r="AR179" s="25"/>
      <c r="AS179" s="25"/>
      <c r="AT179" s="25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25"/>
      <c r="BF179" s="25"/>
      <c r="BG179" s="25"/>
      <c r="BH179" s="25"/>
      <c r="BI179" s="17">
        <f t="shared" si="17"/>
        <v>9983.5499999999993</v>
      </c>
      <c r="BJ179" s="16">
        <f t="shared" si="18"/>
        <v>0</v>
      </c>
      <c r="BK179" s="16">
        <f t="shared" si="19"/>
        <v>9983.5499999999993</v>
      </c>
      <c r="BL179" s="16"/>
      <c r="BM179" s="16"/>
      <c r="BN179" s="16"/>
      <c r="BO179" s="16"/>
      <c r="BP179" s="16"/>
      <c r="BQ179" s="16"/>
      <c r="BR179" s="16"/>
      <c r="BS179" s="16"/>
      <c r="BT179" s="17">
        <f t="shared" si="20"/>
        <v>9983.5499999999993</v>
      </c>
      <c r="BU179" s="26"/>
    </row>
    <row r="180" spans="1:73" s="57" customFormat="1" ht="51" x14ac:dyDescent="0.25">
      <c r="A180" s="20" t="s">
        <v>89</v>
      </c>
      <c r="B180" s="20" t="s">
        <v>91</v>
      </c>
      <c r="C180" s="20" t="s">
        <v>90</v>
      </c>
      <c r="D180" s="20" t="s">
        <v>203</v>
      </c>
      <c r="E180" s="4" t="s">
        <v>219</v>
      </c>
      <c r="F180" s="20" t="s">
        <v>212</v>
      </c>
      <c r="G180" s="20" t="s">
        <v>301</v>
      </c>
      <c r="H180" s="20">
        <v>2022</v>
      </c>
      <c r="I180" s="20" t="s">
        <v>450</v>
      </c>
      <c r="J180" s="21" t="s">
        <v>450</v>
      </c>
      <c r="K180" s="20"/>
      <c r="L180" s="4"/>
      <c r="M180" s="4"/>
      <c r="N180" s="4"/>
      <c r="O180" s="4"/>
      <c r="P180" s="10">
        <v>202</v>
      </c>
      <c r="Q180" s="10">
        <v>56</v>
      </c>
      <c r="R180" s="11">
        <v>7</v>
      </c>
      <c r="S180" s="12" t="s">
        <v>480</v>
      </c>
      <c r="T180" s="12">
        <v>8888</v>
      </c>
      <c r="U180" s="12">
        <v>8888</v>
      </c>
      <c r="V180" s="4" t="str">
        <f>VLOOKUP(W180,'Ítems Presupuestarios'!$A$4:$C$42,3,FALSE)</f>
        <v>78-Transferencias o Donaciones para Inversión</v>
      </c>
      <c r="W180" s="4">
        <v>780204</v>
      </c>
      <c r="X180" s="4" t="str">
        <f>VLOOKUP(W180,'Ítems Presupuestarios'!$A$4:$C$42,2,FALSE)</f>
        <v>Transferencias y Donaciones al Sector Privado no Financiero</v>
      </c>
      <c r="Y180" s="25"/>
      <c r="Z180" s="25"/>
      <c r="AA180" s="25"/>
      <c r="AB180" s="25"/>
      <c r="AC180" s="25"/>
      <c r="AD180" s="25"/>
      <c r="AE180" s="25">
        <v>50.168599999999998</v>
      </c>
      <c r="AF180" s="25"/>
      <c r="AG180" s="25"/>
      <c r="AH180" s="25"/>
      <c r="AI180" s="25"/>
      <c r="AJ180" s="25"/>
      <c r="AK180" s="25"/>
      <c r="AL180" s="25"/>
      <c r="AM180" s="25"/>
      <c r="AN180" s="25"/>
      <c r="AO180" s="25"/>
      <c r="AP180" s="25"/>
      <c r="AQ180" s="25"/>
      <c r="AR180" s="25"/>
      <c r="AS180" s="25"/>
      <c r="AT180" s="25"/>
      <c r="AU180" s="25"/>
      <c r="AV180" s="25"/>
      <c r="AW180" s="25"/>
      <c r="AX180" s="25"/>
      <c r="AY180" s="25"/>
      <c r="AZ180" s="25"/>
      <c r="BA180" s="25"/>
      <c r="BB180" s="25"/>
      <c r="BC180" s="25"/>
      <c r="BD180" s="25"/>
      <c r="BE180" s="25"/>
      <c r="BF180" s="25"/>
      <c r="BG180" s="25"/>
      <c r="BH180" s="25"/>
      <c r="BI180" s="17">
        <f t="shared" si="17"/>
        <v>50.168599999999998</v>
      </c>
      <c r="BJ180" s="16">
        <f t="shared" si="18"/>
        <v>0</v>
      </c>
      <c r="BK180" s="16">
        <f t="shared" si="19"/>
        <v>50.168599999999998</v>
      </c>
      <c r="BL180" s="16"/>
      <c r="BM180" s="16"/>
      <c r="BN180" s="16"/>
      <c r="BO180" s="16"/>
      <c r="BP180" s="16"/>
      <c r="BQ180" s="16"/>
      <c r="BR180" s="16"/>
      <c r="BS180" s="16"/>
      <c r="BT180" s="17">
        <f t="shared" si="20"/>
        <v>50.168599999999998</v>
      </c>
      <c r="BU180" s="26"/>
    </row>
    <row r="181" spans="1:73" s="57" customFormat="1" ht="51" x14ac:dyDescent="0.25">
      <c r="A181" s="20" t="s">
        <v>89</v>
      </c>
      <c r="B181" s="20" t="s">
        <v>91</v>
      </c>
      <c r="C181" s="20" t="s">
        <v>90</v>
      </c>
      <c r="D181" s="20" t="s">
        <v>203</v>
      </c>
      <c r="E181" s="4" t="s">
        <v>221</v>
      </c>
      <c r="F181" s="20" t="s">
        <v>208</v>
      </c>
      <c r="G181" s="20" t="s">
        <v>304</v>
      </c>
      <c r="H181" s="20">
        <v>2022</v>
      </c>
      <c r="I181" s="20" t="s">
        <v>460</v>
      </c>
      <c r="J181" s="21" t="s">
        <v>460</v>
      </c>
      <c r="K181" s="20"/>
      <c r="L181" s="4"/>
      <c r="M181" s="4"/>
      <c r="N181" s="4"/>
      <c r="O181" s="4"/>
      <c r="P181" s="10">
        <v>202</v>
      </c>
      <c r="Q181" s="10">
        <v>56</v>
      </c>
      <c r="R181" s="11">
        <v>7</v>
      </c>
      <c r="S181" s="12" t="s">
        <v>480</v>
      </c>
      <c r="T181" s="12">
        <v>8888</v>
      </c>
      <c r="U181" s="12">
        <v>8888</v>
      </c>
      <c r="V181" s="4" t="str">
        <f>VLOOKUP(W181,'Ítems Presupuestarios'!$A$4:$C$42,3,FALSE)</f>
        <v>78-Transferencias o Donaciones para Inversión</v>
      </c>
      <c r="W181" s="4">
        <v>780204</v>
      </c>
      <c r="X181" s="4" t="str">
        <f>VLOOKUP(W181,'Ítems Presupuestarios'!$A$4:$C$42,2,FALSE)</f>
        <v>Transferencias y Donaciones al Sector Privado no Financiero</v>
      </c>
      <c r="Y181" s="25"/>
      <c r="Z181" s="25"/>
      <c r="AA181" s="25"/>
      <c r="AB181" s="25"/>
      <c r="AC181" s="25"/>
      <c r="AD181" s="25"/>
      <c r="AE181" s="25">
        <v>6418</v>
      </c>
      <c r="AF181" s="25"/>
      <c r="AG181" s="25"/>
      <c r="AH181" s="25"/>
      <c r="AI181" s="25"/>
      <c r="AJ181" s="25"/>
      <c r="AK181" s="25"/>
      <c r="AL181" s="25"/>
      <c r="AM181" s="25"/>
      <c r="AN181" s="25"/>
      <c r="AO181" s="25"/>
      <c r="AP181" s="25"/>
      <c r="AQ181" s="25"/>
      <c r="AR181" s="25"/>
      <c r="AS181" s="25"/>
      <c r="AT181" s="25"/>
      <c r="AU181" s="25"/>
      <c r="AV181" s="25"/>
      <c r="AW181" s="25"/>
      <c r="AX181" s="25"/>
      <c r="AY181" s="25"/>
      <c r="AZ181" s="25"/>
      <c r="BA181" s="25"/>
      <c r="BB181" s="25"/>
      <c r="BC181" s="25"/>
      <c r="BD181" s="25"/>
      <c r="BE181" s="25"/>
      <c r="BF181" s="25"/>
      <c r="BG181" s="25"/>
      <c r="BH181" s="25"/>
      <c r="BI181" s="17">
        <f t="shared" si="17"/>
        <v>6418</v>
      </c>
      <c r="BJ181" s="16">
        <f t="shared" si="18"/>
        <v>0</v>
      </c>
      <c r="BK181" s="16">
        <f t="shared" si="19"/>
        <v>6418</v>
      </c>
      <c r="BL181" s="16"/>
      <c r="BM181" s="16"/>
      <c r="BN181" s="16"/>
      <c r="BO181" s="16"/>
      <c r="BP181" s="16"/>
      <c r="BQ181" s="16"/>
      <c r="BR181" s="16"/>
      <c r="BS181" s="16"/>
      <c r="BT181" s="17">
        <f t="shared" si="20"/>
        <v>6418</v>
      </c>
      <c r="BU181" s="26"/>
    </row>
    <row r="182" spans="1:73" s="57" customFormat="1" ht="51" x14ac:dyDescent="0.25">
      <c r="A182" s="20" t="s">
        <v>89</v>
      </c>
      <c r="B182" s="20" t="s">
        <v>91</v>
      </c>
      <c r="C182" s="20" t="s">
        <v>90</v>
      </c>
      <c r="D182" s="20" t="s">
        <v>203</v>
      </c>
      <c r="E182" s="4" t="s">
        <v>221</v>
      </c>
      <c r="F182" s="20" t="s">
        <v>208</v>
      </c>
      <c r="G182" s="20" t="s">
        <v>305</v>
      </c>
      <c r="H182" s="20">
        <v>2022</v>
      </c>
      <c r="I182" s="20" t="s">
        <v>450</v>
      </c>
      <c r="J182" s="21" t="s">
        <v>450</v>
      </c>
      <c r="K182" s="20"/>
      <c r="L182" s="4"/>
      <c r="M182" s="4"/>
      <c r="N182" s="4"/>
      <c r="O182" s="4"/>
      <c r="P182" s="10">
        <v>202</v>
      </c>
      <c r="Q182" s="10">
        <v>56</v>
      </c>
      <c r="R182" s="11">
        <v>7</v>
      </c>
      <c r="S182" s="12" t="s">
        <v>480</v>
      </c>
      <c r="T182" s="12">
        <v>8888</v>
      </c>
      <c r="U182" s="12">
        <v>8888</v>
      </c>
      <c r="V182" s="4" t="str">
        <f>VLOOKUP(W182,'Ítems Presupuestarios'!$A$4:$C$42,3,FALSE)</f>
        <v>78-Transferencias o Donaciones para Inversión</v>
      </c>
      <c r="W182" s="4">
        <v>780204</v>
      </c>
      <c r="X182" s="4" t="str">
        <f>VLOOKUP(W182,'Ítems Presupuestarios'!$A$4:$C$42,2,FALSE)</f>
        <v>Transferencias y Donaciones al Sector Privado no Financiero</v>
      </c>
      <c r="Y182" s="25"/>
      <c r="Z182" s="25"/>
      <c r="AA182" s="25"/>
      <c r="AB182" s="25"/>
      <c r="AC182" s="25"/>
      <c r="AD182" s="25"/>
      <c r="AE182" s="25">
        <v>32.251249999999999</v>
      </c>
      <c r="AF182" s="25"/>
      <c r="AG182" s="25"/>
      <c r="AH182" s="25"/>
      <c r="AI182" s="25"/>
      <c r="AJ182" s="25"/>
      <c r="AK182" s="25"/>
      <c r="AL182" s="25"/>
      <c r="AM182" s="25"/>
      <c r="AN182" s="25"/>
      <c r="AO182" s="25"/>
      <c r="AP182" s="25"/>
      <c r="AQ182" s="25"/>
      <c r="AR182" s="25"/>
      <c r="AS182" s="25"/>
      <c r="AT182" s="25"/>
      <c r="AU182" s="25"/>
      <c r="AV182" s="25"/>
      <c r="AW182" s="25"/>
      <c r="AX182" s="25"/>
      <c r="AY182" s="25"/>
      <c r="AZ182" s="25"/>
      <c r="BA182" s="25"/>
      <c r="BB182" s="25"/>
      <c r="BC182" s="25"/>
      <c r="BD182" s="25"/>
      <c r="BE182" s="25"/>
      <c r="BF182" s="25"/>
      <c r="BG182" s="25"/>
      <c r="BH182" s="25"/>
      <c r="BI182" s="17">
        <f t="shared" si="17"/>
        <v>32.251249999999999</v>
      </c>
      <c r="BJ182" s="16">
        <f t="shared" si="18"/>
        <v>0</v>
      </c>
      <c r="BK182" s="16">
        <f t="shared" si="19"/>
        <v>32.251249999999999</v>
      </c>
      <c r="BL182" s="16"/>
      <c r="BM182" s="16"/>
      <c r="BN182" s="16"/>
      <c r="BO182" s="16"/>
      <c r="BP182" s="16"/>
      <c r="BQ182" s="16"/>
      <c r="BR182" s="16"/>
      <c r="BS182" s="16"/>
      <c r="BT182" s="17">
        <f t="shared" si="20"/>
        <v>32.251249999999999</v>
      </c>
      <c r="BU182" s="26"/>
    </row>
    <row r="183" spans="1:73" s="57" customFormat="1" ht="38.25" x14ac:dyDescent="0.25">
      <c r="A183" s="20" t="s">
        <v>89</v>
      </c>
      <c r="B183" s="20" t="s">
        <v>91</v>
      </c>
      <c r="C183" s="20" t="s">
        <v>90</v>
      </c>
      <c r="D183" s="20" t="s">
        <v>92</v>
      </c>
      <c r="E183" s="4" t="s">
        <v>207</v>
      </c>
      <c r="F183" s="20" t="s">
        <v>208</v>
      </c>
      <c r="G183" s="20" t="s">
        <v>306</v>
      </c>
      <c r="H183" s="20">
        <v>2022</v>
      </c>
      <c r="I183" s="20" t="s">
        <v>461</v>
      </c>
      <c r="J183" s="21" t="s">
        <v>461</v>
      </c>
      <c r="K183" s="20"/>
      <c r="L183" s="4"/>
      <c r="M183" s="4"/>
      <c r="N183" s="4"/>
      <c r="O183" s="4"/>
      <c r="P183" s="10">
        <v>202</v>
      </c>
      <c r="Q183" s="10">
        <v>56</v>
      </c>
      <c r="R183" s="11">
        <v>7</v>
      </c>
      <c r="S183" s="12" t="s">
        <v>480</v>
      </c>
      <c r="T183" s="12">
        <v>8888</v>
      </c>
      <c r="U183" s="12">
        <v>8888</v>
      </c>
      <c r="V183" s="4" t="str">
        <f>VLOOKUP(W183,'Ítems Presupuestarios'!$A$4:$C$42,3,FALSE)</f>
        <v>78-Transferencias o Donaciones para Inversión</v>
      </c>
      <c r="W183" s="4">
        <v>780204</v>
      </c>
      <c r="X183" s="4" t="str">
        <f>VLOOKUP(W183,'Ítems Presupuestarios'!$A$4:$C$42,2,FALSE)</f>
        <v>Transferencias y Donaciones al Sector Privado no Financiero</v>
      </c>
      <c r="Y183" s="25"/>
      <c r="Z183" s="25"/>
      <c r="AA183" s="25"/>
      <c r="AB183" s="25"/>
      <c r="AC183" s="25"/>
      <c r="AD183" s="25"/>
      <c r="AE183" s="25">
        <v>5315.11</v>
      </c>
      <c r="AF183" s="25"/>
      <c r="AG183" s="25"/>
      <c r="AH183" s="25"/>
      <c r="AI183" s="25"/>
      <c r="AJ183" s="25"/>
      <c r="AK183" s="25"/>
      <c r="AL183" s="25"/>
      <c r="AM183" s="25"/>
      <c r="AN183" s="25"/>
      <c r="AO183" s="25"/>
      <c r="AP183" s="25"/>
      <c r="AQ183" s="25"/>
      <c r="AR183" s="25"/>
      <c r="AS183" s="25"/>
      <c r="AT183" s="25"/>
      <c r="AU183" s="25"/>
      <c r="AV183" s="25"/>
      <c r="AW183" s="25"/>
      <c r="AX183" s="25"/>
      <c r="AY183" s="25"/>
      <c r="AZ183" s="25"/>
      <c r="BA183" s="25"/>
      <c r="BB183" s="25"/>
      <c r="BC183" s="25"/>
      <c r="BD183" s="25"/>
      <c r="BE183" s="25"/>
      <c r="BF183" s="25"/>
      <c r="BG183" s="25"/>
      <c r="BH183" s="25"/>
      <c r="BI183" s="17">
        <f t="shared" si="17"/>
        <v>5315.11</v>
      </c>
      <c r="BJ183" s="16">
        <f t="shared" si="18"/>
        <v>0</v>
      </c>
      <c r="BK183" s="16">
        <f t="shared" si="19"/>
        <v>5315.11</v>
      </c>
      <c r="BL183" s="16">
        <v>5315.11</v>
      </c>
      <c r="BM183" s="16"/>
      <c r="BN183" s="16"/>
      <c r="BO183" s="16"/>
      <c r="BP183" s="16"/>
      <c r="BQ183" s="16"/>
      <c r="BR183" s="16"/>
      <c r="BS183" s="16"/>
      <c r="BT183" s="17">
        <f t="shared" si="20"/>
        <v>0</v>
      </c>
      <c r="BU183" s="26"/>
    </row>
    <row r="184" spans="1:73" s="57" customFormat="1" ht="38.25" x14ac:dyDescent="0.25">
      <c r="A184" s="20" t="s">
        <v>89</v>
      </c>
      <c r="B184" s="20" t="s">
        <v>91</v>
      </c>
      <c r="C184" s="20" t="s">
        <v>90</v>
      </c>
      <c r="D184" s="20" t="s">
        <v>92</v>
      </c>
      <c r="E184" s="4" t="s">
        <v>207</v>
      </c>
      <c r="F184" s="20" t="s">
        <v>208</v>
      </c>
      <c r="G184" s="20" t="s">
        <v>307</v>
      </c>
      <c r="H184" s="20">
        <v>2022</v>
      </c>
      <c r="I184" s="20" t="s">
        <v>450</v>
      </c>
      <c r="J184" s="21" t="s">
        <v>450</v>
      </c>
      <c r="K184" s="20"/>
      <c r="L184" s="4"/>
      <c r="M184" s="4"/>
      <c r="N184" s="4"/>
      <c r="O184" s="4"/>
      <c r="P184" s="10">
        <v>202</v>
      </c>
      <c r="Q184" s="10">
        <v>56</v>
      </c>
      <c r="R184" s="11">
        <v>7</v>
      </c>
      <c r="S184" s="12" t="s">
        <v>480</v>
      </c>
      <c r="T184" s="12">
        <v>8888</v>
      </c>
      <c r="U184" s="12">
        <v>8888</v>
      </c>
      <c r="V184" s="4" t="str">
        <f>VLOOKUP(W184,'Ítems Presupuestarios'!$A$4:$C$42,3,FALSE)</f>
        <v>78-Transferencias o Donaciones para Inversión</v>
      </c>
      <c r="W184" s="4">
        <v>780204</v>
      </c>
      <c r="X184" s="4" t="str">
        <f>VLOOKUP(W184,'Ítems Presupuestarios'!$A$4:$C$42,2,FALSE)</f>
        <v>Transferencias y Donaciones al Sector Privado no Financiero</v>
      </c>
      <c r="Y184" s="25"/>
      <c r="Z184" s="25"/>
      <c r="AA184" s="25"/>
      <c r="AB184" s="25"/>
      <c r="AC184" s="25"/>
      <c r="AD184" s="25"/>
      <c r="AE184" s="25">
        <v>26.709099999999999</v>
      </c>
      <c r="AF184" s="25"/>
      <c r="AG184" s="25"/>
      <c r="AH184" s="25"/>
      <c r="AI184" s="25"/>
      <c r="AJ184" s="25"/>
      <c r="AK184" s="25"/>
      <c r="AL184" s="25"/>
      <c r="AM184" s="25"/>
      <c r="AN184" s="25"/>
      <c r="AO184" s="25"/>
      <c r="AP184" s="25"/>
      <c r="AQ184" s="25"/>
      <c r="AR184" s="25"/>
      <c r="AS184" s="25"/>
      <c r="AT184" s="25"/>
      <c r="AU184" s="25"/>
      <c r="AV184" s="25"/>
      <c r="AW184" s="25"/>
      <c r="AX184" s="25"/>
      <c r="AY184" s="25"/>
      <c r="AZ184" s="25"/>
      <c r="BA184" s="25"/>
      <c r="BB184" s="25"/>
      <c r="BC184" s="25"/>
      <c r="BD184" s="25"/>
      <c r="BE184" s="25"/>
      <c r="BF184" s="25"/>
      <c r="BG184" s="25"/>
      <c r="BH184" s="25"/>
      <c r="BI184" s="17">
        <f t="shared" si="17"/>
        <v>26.709099999999999</v>
      </c>
      <c r="BJ184" s="16">
        <f t="shared" si="18"/>
        <v>0</v>
      </c>
      <c r="BK184" s="16">
        <f t="shared" si="19"/>
        <v>26.709099999999999</v>
      </c>
      <c r="BL184" s="16">
        <v>26.71</v>
      </c>
      <c r="BM184" s="16"/>
      <c r="BN184" s="16"/>
      <c r="BO184" s="16"/>
      <c r="BP184" s="16"/>
      <c r="BQ184" s="16"/>
      <c r="BR184" s="16"/>
      <c r="BS184" s="16"/>
      <c r="BT184" s="17">
        <f t="shared" si="20"/>
        <v>-9.0000000000145519E-4</v>
      </c>
      <c r="BU184" s="26"/>
    </row>
    <row r="185" spans="1:73" s="57" customFormat="1" ht="38.25" x14ac:dyDescent="0.25">
      <c r="A185" s="20" t="s">
        <v>89</v>
      </c>
      <c r="B185" s="20" t="s">
        <v>91</v>
      </c>
      <c r="C185" s="20" t="s">
        <v>90</v>
      </c>
      <c r="D185" s="20" t="s">
        <v>92</v>
      </c>
      <c r="E185" s="4" t="s">
        <v>211</v>
      </c>
      <c r="F185" s="20" t="s">
        <v>212</v>
      </c>
      <c r="G185" s="20" t="s">
        <v>308</v>
      </c>
      <c r="H185" s="20">
        <v>2022</v>
      </c>
      <c r="I185" s="20" t="s">
        <v>461</v>
      </c>
      <c r="J185" s="21" t="s">
        <v>461</v>
      </c>
      <c r="K185" s="20"/>
      <c r="L185" s="4"/>
      <c r="M185" s="4"/>
      <c r="N185" s="4"/>
      <c r="O185" s="4"/>
      <c r="P185" s="10">
        <v>202</v>
      </c>
      <c r="Q185" s="10">
        <v>56</v>
      </c>
      <c r="R185" s="11">
        <v>7</v>
      </c>
      <c r="S185" s="12" t="s">
        <v>480</v>
      </c>
      <c r="T185" s="12">
        <v>8888</v>
      </c>
      <c r="U185" s="12">
        <v>8888</v>
      </c>
      <c r="V185" s="4" t="str">
        <f>VLOOKUP(W185,'Ítems Presupuestarios'!$A$4:$C$42,3,FALSE)</f>
        <v>78-Transferencias o Donaciones para Inversión</v>
      </c>
      <c r="W185" s="4">
        <v>780204</v>
      </c>
      <c r="X185" s="4" t="str">
        <f>VLOOKUP(W185,'Ítems Presupuestarios'!$A$4:$C$42,2,FALSE)</f>
        <v>Transferencias y Donaciones al Sector Privado no Financiero</v>
      </c>
      <c r="Y185" s="25"/>
      <c r="Z185" s="25"/>
      <c r="AA185" s="25"/>
      <c r="AB185" s="25"/>
      <c r="AC185" s="25"/>
      <c r="AD185" s="25"/>
      <c r="AE185" s="25">
        <v>7795.49</v>
      </c>
      <c r="AF185" s="25"/>
      <c r="AG185" s="25"/>
      <c r="AH185" s="25"/>
      <c r="AI185" s="25"/>
      <c r="AJ185" s="25"/>
      <c r="AK185" s="25"/>
      <c r="AL185" s="25"/>
      <c r="AM185" s="25"/>
      <c r="AN185" s="25"/>
      <c r="AO185" s="25"/>
      <c r="AP185" s="25"/>
      <c r="AQ185" s="25"/>
      <c r="AR185" s="25"/>
      <c r="AS185" s="25"/>
      <c r="AT185" s="25"/>
      <c r="AU185" s="25"/>
      <c r="AV185" s="25"/>
      <c r="AW185" s="25"/>
      <c r="AX185" s="25"/>
      <c r="AY185" s="25"/>
      <c r="AZ185" s="25"/>
      <c r="BA185" s="25"/>
      <c r="BB185" s="25"/>
      <c r="BC185" s="25"/>
      <c r="BD185" s="25"/>
      <c r="BE185" s="25"/>
      <c r="BF185" s="25"/>
      <c r="BG185" s="25"/>
      <c r="BH185" s="25"/>
      <c r="BI185" s="17">
        <f t="shared" si="17"/>
        <v>7795.49</v>
      </c>
      <c r="BJ185" s="16">
        <f t="shared" si="18"/>
        <v>0</v>
      </c>
      <c r="BK185" s="16">
        <f t="shared" si="19"/>
        <v>7795.49</v>
      </c>
      <c r="BL185" s="16">
        <v>7795.49</v>
      </c>
      <c r="BM185" s="16"/>
      <c r="BN185" s="16"/>
      <c r="BO185" s="16"/>
      <c r="BP185" s="16"/>
      <c r="BQ185" s="16"/>
      <c r="BR185" s="16"/>
      <c r="BS185" s="16"/>
      <c r="BT185" s="17">
        <f t="shared" si="20"/>
        <v>0</v>
      </c>
      <c r="BU185" s="26"/>
    </row>
    <row r="186" spans="1:73" s="57" customFormat="1" ht="38.25" x14ac:dyDescent="0.25">
      <c r="A186" s="20" t="s">
        <v>89</v>
      </c>
      <c r="B186" s="20" t="s">
        <v>91</v>
      </c>
      <c r="C186" s="20" t="s">
        <v>90</v>
      </c>
      <c r="D186" s="20" t="s">
        <v>92</v>
      </c>
      <c r="E186" s="4" t="s">
        <v>211</v>
      </c>
      <c r="F186" s="20" t="s">
        <v>212</v>
      </c>
      <c r="G186" s="20" t="s">
        <v>309</v>
      </c>
      <c r="H186" s="20">
        <v>2022</v>
      </c>
      <c r="I186" s="20" t="s">
        <v>450</v>
      </c>
      <c r="J186" s="21" t="s">
        <v>450</v>
      </c>
      <c r="K186" s="20"/>
      <c r="L186" s="4"/>
      <c r="M186" s="4"/>
      <c r="N186" s="4"/>
      <c r="O186" s="4"/>
      <c r="P186" s="10">
        <v>202</v>
      </c>
      <c r="Q186" s="10">
        <v>56</v>
      </c>
      <c r="R186" s="11">
        <v>7</v>
      </c>
      <c r="S186" s="12" t="s">
        <v>480</v>
      </c>
      <c r="T186" s="12">
        <v>8888</v>
      </c>
      <c r="U186" s="12">
        <v>8888</v>
      </c>
      <c r="V186" s="4" t="str">
        <f>VLOOKUP(W186,'Ítems Presupuestarios'!$A$4:$C$42,3,FALSE)</f>
        <v>78-Transferencias o Donaciones para Inversión</v>
      </c>
      <c r="W186" s="4">
        <v>780204</v>
      </c>
      <c r="X186" s="4" t="str">
        <f>VLOOKUP(W186,'Ítems Presupuestarios'!$A$4:$C$42,2,FALSE)</f>
        <v>Transferencias y Donaciones al Sector Privado no Financiero</v>
      </c>
      <c r="Y186" s="25"/>
      <c r="Z186" s="25"/>
      <c r="AA186" s="25"/>
      <c r="AB186" s="25"/>
      <c r="AC186" s="25"/>
      <c r="AD186" s="25"/>
      <c r="AE186" s="25">
        <v>39.173299999999998</v>
      </c>
      <c r="AF186" s="25"/>
      <c r="AG186" s="25"/>
      <c r="AH186" s="25"/>
      <c r="AI186" s="25"/>
      <c r="AJ186" s="25"/>
      <c r="AK186" s="25"/>
      <c r="AL186" s="25"/>
      <c r="AM186" s="25"/>
      <c r="AN186" s="25"/>
      <c r="AO186" s="25"/>
      <c r="AP186" s="25"/>
      <c r="AQ186" s="25"/>
      <c r="AR186" s="25"/>
      <c r="AS186" s="25"/>
      <c r="AT186" s="25"/>
      <c r="AU186" s="25"/>
      <c r="AV186" s="25"/>
      <c r="AW186" s="25"/>
      <c r="AX186" s="25"/>
      <c r="AY186" s="25"/>
      <c r="AZ186" s="25"/>
      <c r="BA186" s="25"/>
      <c r="BB186" s="25"/>
      <c r="BC186" s="25"/>
      <c r="BD186" s="25"/>
      <c r="BE186" s="25"/>
      <c r="BF186" s="25"/>
      <c r="BG186" s="25"/>
      <c r="BH186" s="25"/>
      <c r="BI186" s="17">
        <f t="shared" si="17"/>
        <v>39.173299999999998</v>
      </c>
      <c r="BJ186" s="16">
        <f t="shared" si="18"/>
        <v>0</v>
      </c>
      <c r="BK186" s="16">
        <f t="shared" si="19"/>
        <v>39.173299999999998</v>
      </c>
      <c r="BL186" s="16">
        <v>39.17</v>
      </c>
      <c r="BM186" s="16"/>
      <c r="BN186" s="16"/>
      <c r="BO186" s="16"/>
      <c r="BP186" s="16"/>
      <c r="BQ186" s="16"/>
      <c r="BR186" s="16"/>
      <c r="BS186" s="16"/>
      <c r="BT186" s="17">
        <f t="shared" si="20"/>
        <v>3.2999999999958618E-3</v>
      </c>
      <c r="BU186" s="26"/>
    </row>
    <row r="187" spans="1:73" s="57" customFormat="1" ht="63.75" x14ac:dyDescent="0.25">
      <c r="A187" s="20" t="s">
        <v>89</v>
      </c>
      <c r="B187" s="20" t="s">
        <v>91</v>
      </c>
      <c r="C187" s="20" t="s">
        <v>90</v>
      </c>
      <c r="D187" s="20" t="s">
        <v>203</v>
      </c>
      <c r="E187" s="4" t="s">
        <v>215</v>
      </c>
      <c r="F187" s="20" t="s">
        <v>216</v>
      </c>
      <c r="G187" s="20" t="s">
        <v>310</v>
      </c>
      <c r="H187" s="20">
        <v>2022</v>
      </c>
      <c r="I187" s="20" t="s">
        <v>461</v>
      </c>
      <c r="J187" s="21" t="s">
        <v>461</v>
      </c>
      <c r="K187" s="20"/>
      <c r="L187" s="4"/>
      <c r="M187" s="4"/>
      <c r="N187" s="4"/>
      <c r="O187" s="4"/>
      <c r="P187" s="10">
        <v>202</v>
      </c>
      <c r="Q187" s="10">
        <v>56</v>
      </c>
      <c r="R187" s="11">
        <v>7</v>
      </c>
      <c r="S187" s="12" t="s">
        <v>480</v>
      </c>
      <c r="T187" s="12">
        <v>8888</v>
      </c>
      <c r="U187" s="12">
        <v>8888</v>
      </c>
      <c r="V187" s="4" t="str">
        <f>VLOOKUP(W187,'Ítems Presupuestarios'!$A$4:$C$42,3,FALSE)</f>
        <v>78-Transferencias o Donaciones para Inversión</v>
      </c>
      <c r="W187" s="4">
        <v>780204</v>
      </c>
      <c r="X187" s="4" t="str">
        <f>VLOOKUP(W187,'Ítems Presupuestarios'!$A$4:$C$42,2,FALSE)</f>
        <v>Transferencias y Donaciones al Sector Privado no Financiero</v>
      </c>
      <c r="Y187" s="25"/>
      <c r="Z187" s="25"/>
      <c r="AA187" s="25"/>
      <c r="AB187" s="25"/>
      <c r="AC187" s="25"/>
      <c r="AD187" s="25"/>
      <c r="AE187" s="25">
        <v>99215.39</v>
      </c>
      <c r="AF187" s="25"/>
      <c r="AG187" s="25"/>
      <c r="AH187" s="25"/>
      <c r="AI187" s="25"/>
      <c r="AJ187" s="25"/>
      <c r="AK187" s="25"/>
      <c r="AL187" s="25"/>
      <c r="AM187" s="25"/>
      <c r="AN187" s="25"/>
      <c r="AO187" s="25"/>
      <c r="AP187" s="25"/>
      <c r="AQ187" s="25"/>
      <c r="AR187" s="25"/>
      <c r="AS187" s="25"/>
      <c r="AT187" s="25"/>
      <c r="AU187" s="25"/>
      <c r="AV187" s="25"/>
      <c r="AW187" s="25"/>
      <c r="AX187" s="25"/>
      <c r="AY187" s="25"/>
      <c r="AZ187" s="25"/>
      <c r="BA187" s="25"/>
      <c r="BB187" s="25"/>
      <c r="BC187" s="25"/>
      <c r="BD187" s="25"/>
      <c r="BE187" s="25"/>
      <c r="BF187" s="25"/>
      <c r="BG187" s="25"/>
      <c r="BH187" s="25"/>
      <c r="BI187" s="17">
        <f t="shared" si="17"/>
        <v>99215.39</v>
      </c>
      <c r="BJ187" s="16">
        <f t="shared" si="18"/>
        <v>0</v>
      </c>
      <c r="BK187" s="16">
        <f t="shared" si="19"/>
        <v>99215.39</v>
      </c>
      <c r="BL187" s="16"/>
      <c r="BM187" s="16"/>
      <c r="BN187" s="16"/>
      <c r="BO187" s="16"/>
      <c r="BP187" s="16"/>
      <c r="BQ187" s="16"/>
      <c r="BR187" s="16"/>
      <c r="BS187" s="16"/>
      <c r="BT187" s="17">
        <f t="shared" si="20"/>
        <v>99215.39</v>
      </c>
      <c r="BU187" s="26"/>
    </row>
    <row r="188" spans="1:73" s="57" customFormat="1" ht="63.75" x14ac:dyDescent="0.25">
      <c r="A188" s="20" t="s">
        <v>89</v>
      </c>
      <c r="B188" s="20" t="s">
        <v>91</v>
      </c>
      <c r="C188" s="20" t="s">
        <v>90</v>
      </c>
      <c r="D188" s="20" t="s">
        <v>203</v>
      </c>
      <c r="E188" s="4" t="s">
        <v>215</v>
      </c>
      <c r="F188" s="20" t="s">
        <v>216</v>
      </c>
      <c r="G188" s="20" t="s">
        <v>311</v>
      </c>
      <c r="H188" s="20">
        <v>2022</v>
      </c>
      <c r="I188" s="20" t="s">
        <v>450</v>
      </c>
      <c r="J188" s="21" t="s">
        <v>450</v>
      </c>
      <c r="K188" s="20"/>
      <c r="L188" s="4"/>
      <c r="M188" s="4"/>
      <c r="N188" s="4"/>
      <c r="O188" s="4"/>
      <c r="P188" s="10">
        <v>202</v>
      </c>
      <c r="Q188" s="10">
        <v>56</v>
      </c>
      <c r="R188" s="11">
        <v>7</v>
      </c>
      <c r="S188" s="12" t="s">
        <v>480</v>
      </c>
      <c r="T188" s="12">
        <v>8888</v>
      </c>
      <c r="U188" s="12">
        <v>8888</v>
      </c>
      <c r="V188" s="4" t="str">
        <f>VLOOKUP(W188,'Ítems Presupuestarios'!$A$4:$C$42,3,FALSE)</f>
        <v>78-Transferencias o Donaciones para Inversión</v>
      </c>
      <c r="W188" s="4">
        <v>780204</v>
      </c>
      <c r="X188" s="4" t="str">
        <f>VLOOKUP(W188,'Ítems Presupuestarios'!$A$4:$C$42,2,FALSE)</f>
        <v>Transferencias y Donaciones al Sector Privado no Financiero</v>
      </c>
      <c r="Y188" s="25"/>
      <c r="Z188" s="25"/>
      <c r="AA188" s="25"/>
      <c r="AB188" s="25"/>
      <c r="AC188" s="25"/>
      <c r="AD188" s="25"/>
      <c r="AE188" s="25">
        <v>498.56980000000004</v>
      </c>
      <c r="AF188" s="25"/>
      <c r="AG188" s="25"/>
      <c r="AH188" s="25"/>
      <c r="AI188" s="25"/>
      <c r="AJ188" s="25"/>
      <c r="AK188" s="25"/>
      <c r="AL188" s="25"/>
      <c r="AM188" s="25"/>
      <c r="AN188" s="25"/>
      <c r="AO188" s="25"/>
      <c r="AP188" s="25"/>
      <c r="AQ188" s="25"/>
      <c r="AR188" s="25"/>
      <c r="AS188" s="25"/>
      <c r="AT188" s="25"/>
      <c r="AU188" s="25"/>
      <c r="AV188" s="25"/>
      <c r="AW188" s="25"/>
      <c r="AX188" s="25"/>
      <c r="AY188" s="25"/>
      <c r="AZ188" s="25"/>
      <c r="BA188" s="25"/>
      <c r="BB188" s="25"/>
      <c r="BC188" s="25"/>
      <c r="BD188" s="25"/>
      <c r="BE188" s="25"/>
      <c r="BF188" s="25"/>
      <c r="BG188" s="25"/>
      <c r="BH188" s="25"/>
      <c r="BI188" s="17">
        <f t="shared" si="17"/>
        <v>498.56980000000004</v>
      </c>
      <c r="BJ188" s="16">
        <f t="shared" si="18"/>
        <v>0</v>
      </c>
      <c r="BK188" s="16">
        <f t="shared" si="19"/>
        <v>498.56980000000004</v>
      </c>
      <c r="BL188" s="16"/>
      <c r="BM188" s="16"/>
      <c r="BN188" s="16"/>
      <c r="BO188" s="16"/>
      <c r="BP188" s="16"/>
      <c r="BQ188" s="16"/>
      <c r="BR188" s="16"/>
      <c r="BS188" s="16"/>
      <c r="BT188" s="17">
        <f t="shared" si="20"/>
        <v>498.56980000000004</v>
      </c>
      <c r="BU188" s="26"/>
    </row>
    <row r="189" spans="1:73" s="57" customFormat="1" ht="51" x14ac:dyDescent="0.25">
      <c r="A189" s="20" t="s">
        <v>89</v>
      </c>
      <c r="B189" s="20" t="s">
        <v>91</v>
      </c>
      <c r="C189" s="20" t="s">
        <v>90</v>
      </c>
      <c r="D189" s="20" t="s">
        <v>203</v>
      </c>
      <c r="E189" s="4" t="s">
        <v>219</v>
      </c>
      <c r="F189" s="20" t="s">
        <v>212</v>
      </c>
      <c r="G189" s="20" t="s">
        <v>308</v>
      </c>
      <c r="H189" s="20">
        <v>2022</v>
      </c>
      <c r="I189" s="20" t="s">
        <v>461</v>
      </c>
      <c r="J189" s="21" t="s">
        <v>461</v>
      </c>
      <c r="K189" s="20"/>
      <c r="L189" s="4"/>
      <c r="M189" s="4"/>
      <c r="N189" s="4"/>
      <c r="O189" s="4"/>
      <c r="P189" s="10">
        <v>202</v>
      </c>
      <c r="Q189" s="10">
        <v>56</v>
      </c>
      <c r="R189" s="11">
        <v>7</v>
      </c>
      <c r="S189" s="12" t="s">
        <v>480</v>
      </c>
      <c r="T189" s="12">
        <v>8888</v>
      </c>
      <c r="U189" s="12">
        <v>8888</v>
      </c>
      <c r="V189" s="4" t="str">
        <f>VLOOKUP(W189,'Ítems Presupuestarios'!$A$4:$C$42,3,FALSE)</f>
        <v>78-Transferencias o Donaciones para Inversión</v>
      </c>
      <c r="W189" s="4">
        <v>780204</v>
      </c>
      <c r="X189" s="4" t="str">
        <f>VLOOKUP(W189,'Ítems Presupuestarios'!$A$4:$C$42,2,FALSE)</f>
        <v>Transferencias y Donaciones al Sector Privado no Financiero</v>
      </c>
      <c r="Y189" s="25"/>
      <c r="Z189" s="25"/>
      <c r="AA189" s="25"/>
      <c r="AB189" s="25"/>
      <c r="AC189" s="25"/>
      <c r="AD189" s="25"/>
      <c r="AE189" s="25">
        <v>12401.93</v>
      </c>
      <c r="AF189" s="25"/>
      <c r="AG189" s="25"/>
      <c r="AH189" s="25"/>
      <c r="AI189" s="25"/>
      <c r="AJ189" s="25"/>
      <c r="AK189" s="25"/>
      <c r="AL189" s="25"/>
      <c r="AM189" s="25"/>
      <c r="AN189" s="25"/>
      <c r="AO189" s="25"/>
      <c r="AP189" s="25"/>
      <c r="AQ189" s="25"/>
      <c r="AR189" s="25"/>
      <c r="AS189" s="25"/>
      <c r="AT189" s="25"/>
      <c r="AU189" s="25"/>
      <c r="AV189" s="25"/>
      <c r="AW189" s="25"/>
      <c r="AX189" s="25"/>
      <c r="AY189" s="25"/>
      <c r="AZ189" s="25"/>
      <c r="BA189" s="25"/>
      <c r="BB189" s="25"/>
      <c r="BC189" s="25"/>
      <c r="BD189" s="25"/>
      <c r="BE189" s="25"/>
      <c r="BF189" s="25"/>
      <c r="BG189" s="25"/>
      <c r="BH189" s="25"/>
      <c r="BI189" s="17">
        <f t="shared" si="17"/>
        <v>12401.93</v>
      </c>
      <c r="BJ189" s="16">
        <f t="shared" si="18"/>
        <v>0</v>
      </c>
      <c r="BK189" s="16">
        <f t="shared" si="19"/>
        <v>12401.93</v>
      </c>
      <c r="BL189" s="16"/>
      <c r="BM189" s="16"/>
      <c r="BN189" s="16"/>
      <c r="BO189" s="16"/>
      <c r="BP189" s="16"/>
      <c r="BQ189" s="16"/>
      <c r="BR189" s="16"/>
      <c r="BS189" s="16"/>
      <c r="BT189" s="17">
        <f t="shared" si="20"/>
        <v>12401.93</v>
      </c>
      <c r="BU189" s="26"/>
    </row>
    <row r="190" spans="1:73" s="57" customFormat="1" ht="51" x14ac:dyDescent="0.25">
      <c r="A190" s="20" t="s">
        <v>89</v>
      </c>
      <c r="B190" s="20" t="s">
        <v>91</v>
      </c>
      <c r="C190" s="20" t="s">
        <v>90</v>
      </c>
      <c r="D190" s="20" t="s">
        <v>203</v>
      </c>
      <c r="E190" s="4" t="s">
        <v>219</v>
      </c>
      <c r="F190" s="20" t="s">
        <v>212</v>
      </c>
      <c r="G190" s="20" t="s">
        <v>309</v>
      </c>
      <c r="H190" s="20">
        <v>2022</v>
      </c>
      <c r="I190" s="20" t="s">
        <v>450</v>
      </c>
      <c r="J190" s="21" t="s">
        <v>450</v>
      </c>
      <c r="K190" s="20"/>
      <c r="L190" s="4"/>
      <c r="M190" s="4"/>
      <c r="N190" s="4"/>
      <c r="O190" s="4"/>
      <c r="P190" s="10">
        <v>202</v>
      </c>
      <c r="Q190" s="10">
        <v>56</v>
      </c>
      <c r="R190" s="11">
        <v>7</v>
      </c>
      <c r="S190" s="12" t="s">
        <v>480</v>
      </c>
      <c r="T190" s="12">
        <v>8888</v>
      </c>
      <c r="U190" s="12">
        <v>8888</v>
      </c>
      <c r="V190" s="4" t="str">
        <f>VLOOKUP(W190,'Ítems Presupuestarios'!$A$4:$C$42,3,FALSE)</f>
        <v>78-Transferencias o Donaciones para Inversión</v>
      </c>
      <c r="W190" s="4">
        <v>780204</v>
      </c>
      <c r="X190" s="4" t="str">
        <f>VLOOKUP(W190,'Ítems Presupuestarios'!$A$4:$C$42,2,FALSE)</f>
        <v>Transferencias y Donaciones al Sector Privado no Financiero</v>
      </c>
      <c r="Y190" s="25"/>
      <c r="Z190" s="25"/>
      <c r="AA190" s="25"/>
      <c r="AB190" s="25"/>
      <c r="AC190" s="25"/>
      <c r="AD190" s="25"/>
      <c r="AE190" s="25">
        <v>62.321249999999999</v>
      </c>
      <c r="AF190" s="25"/>
      <c r="AG190" s="25"/>
      <c r="AH190" s="25"/>
      <c r="AI190" s="25"/>
      <c r="AJ190" s="25"/>
      <c r="AK190" s="25"/>
      <c r="AL190" s="25"/>
      <c r="AM190" s="25"/>
      <c r="AN190" s="25"/>
      <c r="AO190" s="25"/>
      <c r="AP190" s="25"/>
      <c r="AQ190" s="25"/>
      <c r="AR190" s="25"/>
      <c r="AS190" s="25"/>
      <c r="AT190" s="25"/>
      <c r="AU190" s="25"/>
      <c r="AV190" s="25"/>
      <c r="AW190" s="25"/>
      <c r="AX190" s="25"/>
      <c r="AY190" s="25"/>
      <c r="AZ190" s="25"/>
      <c r="BA190" s="25"/>
      <c r="BB190" s="25"/>
      <c r="BC190" s="25"/>
      <c r="BD190" s="25"/>
      <c r="BE190" s="25"/>
      <c r="BF190" s="25"/>
      <c r="BG190" s="25"/>
      <c r="BH190" s="25"/>
      <c r="BI190" s="17">
        <f t="shared" si="17"/>
        <v>62.321249999999999</v>
      </c>
      <c r="BJ190" s="16">
        <f t="shared" si="18"/>
        <v>0</v>
      </c>
      <c r="BK190" s="16">
        <f t="shared" si="19"/>
        <v>62.321249999999999</v>
      </c>
      <c r="BL190" s="16"/>
      <c r="BM190" s="16"/>
      <c r="BN190" s="16"/>
      <c r="BO190" s="16"/>
      <c r="BP190" s="16"/>
      <c r="BQ190" s="16"/>
      <c r="BR190" s="16"/>
      <c r="BS190" s="16"/>
      <c r="BT190" s="17">
        <f t="shared" si="20"/>
        <v>62.321249999999999</v>
      </c>
      <c r="BU190" s="26"/>
    </row>
    <row r="191" spans="1:73" s="57" customFormat="1" ht="51" x14ac:dyDescent="0.25">
      <c r="A191" s="20" t="s">
        <v>89</v>
      </c>
      <c r="B191" s="20" t="s">
        <v>91</v>
      </c>
      <c r="C191" s="20" t="s">
        <v>90</v>
      </c>
      <c r="D191" s="20" t="s">
        <v>203</v>
      </c>
      <c r="E191" s="4" t="s">
        <v>221</v>
      </c>
      <c r="F191" s="20" t="s">
        <v>208</v>
      </c>
      <c r="G191" s="20" t="s">
        <v>312</v>
      </c>
      <c r="H191" s="20">
        <v>2022</v>
      </c>
      <c r="I191" s="20" t="s">
        <v>461</v>
      </c>
      <c r="J191" s="21" t="s">
        <v>461</v>
      </c>
      <c r="K191" s="20"/>
      <c r="L191" s="4"/>
      <c r="M191" s="4"/>
      <c r="N191" s="4"/>
      <c r="O191" s="4"/>
      <c r="P191" s="10">
        <v>202</v>
      </c>
      <c r="Q191" s="10">
        <v>56</v>
      </c>
      <c r="R191" s="11">
        <v>7</v>
      </c>
      <c r="S191" s="12" t="s">
        <v>480</v>
      </c>
      <c r="T191" s="12">
        <v>8888</v>
      </c>
      <c r="U191" s="12">
        <v>8888</v>
      </c>
      <c r="V191" s="4" t="str">
        <f>VLOOKUP(W191,'Ítems Presupuestarios'!$A$4:$C$42,3,FALSE)</f>
        <v>78-Transferencias o Donaciones para Inversión</v>
      </c>
      <c r="W191" s="4">
        <v>780204</v>
      </c>
      <c r="X191" s="4" t="str">
        <f>VLOOKUP(W191,'Ítems Presupuestarios'!$A$4:$C$42,2,FALSE)</f>
        <v>Transferencias y Donaciones al Sector Privado no Financiero</v>
      </c>
      <c r="Y191" s="25"/>
      <c r="Z191" s="25"/>
      <c r="AA191" s="25"/>
      <c r="AB191" s="25"/>
      <c r="AC191" s="25"/>
      <c r="AD191" s="25"/>
      <c r="AE191" s="25">
        <v>7972.66</v>
      </c>
      <c r="AF191" s="25"/>
      <c r="AG191" s="25"/>
      <c r="AH191" s="25"/>
      <c r="AI191" s="25"/>
      <c r="AJ191" s="25"/>
      <c r="AK191" s="25"/>
      <c r="AL191" s="25"/>
      <c r="AM191" s="25"/>
      <c r="AN191" s="25"/>
      <c r="AO191" s="25"/>
      <c r="AP191" s="25"/>
      <c r="AQ191" s="25"/>
      <c r="AR191" s="25"/>
      <c r="AS191" s="25"/>
      <c r="AT191" s="25"/>
      <c r="AU191" s="25"/>
      <c r="AV191" s="25"/>
      <c r="AW191" s="25"/>
      <c r="AX191" s="25"/>
      <c r="AY191" s="25"/>
      <c r="AZ191" s="25"/>
      <c r="BA191" s="25"/>
      <c r="BB191" s="25"/>
      <c r="BC191" s="25"/>
      <c r="BD191" s="25"/>
      <c r="BE191" s="25"/>
      <c r="BF191" s="25"/>
      <c r="BG191" s="25"/>
      <c r="BH191" s="25"/>
      <c r="BI191" s="17">
        <f t="shared" si="17"/>
        <v>7972.66</v>
      </c>
      <c r="BJ191" s="16">
        <f t="shared" si="18"/>
        <v>0</v>
      </c>
      <c r="BK191" s="16">
        <f t="shared" si="19"/>
        <v>7972.66</v>
      </c>
      <c r="BL191" s="16"/>
      <c r="BM191" s="16"/>
      <c r="BN191" s="16"/>
      <c r="BO191" s="16"/>
      <c r="BP191" s="16"/>
      <c r="BQ191" s="16"/>
      <c r="BR191" s="16"/>
      <c r="BS191" s="16"/>
      <c r="BT191" s="17">
        <f t="shared" si="20"/>
        <v>7972.66</v>
      </c>
      <c r="BU191" s="26"/>
    </row>
    <row r="192" spans="1:73" s="57" customFormat="1" ht="51" x14ac:dyDescent="0.25">
      <c r="A192" s="20" t="s">
        <v>89</v>
      </c>
      <c r="B192" s="20" t="s">
        <v>91</v>
      </c>
      <c r="C192" s="20" t="s">
        <v>90</v>
      </c>
      <c r="D192" s="20" t="s">
        <v>203</v>
      </c>
      <c r="E192" s="4" t="s">
        <v>221</v>
      </c>
      <c r="F192" s="20" t="s">
        <v>208</v>
      </c>
      <c r="G192" s="20" t="s">
        <v>313</v>
      </c>
      <c r="H192" s="20">
        <v>2022</v>
      </c>
      <c r="I192" s="20" t="s">
        <v>450</v>
      </c>
      <c r="J192" s="21" t="s">
        <v>450</v>
      </c>
      <c r="K192" s="20"/>
      <c r="L192" s="4"/>
      <c r="M192" s="4"/>
      <c r="N192" s="4"/>
      <c r="O192" s="4"/>
      <c r="P192" s="10">
        <v>202</v>
      </c>
      <c r="Q192" s="10">
        <v>56</v>
      </c>
      <c r="R192" s="11">
        <v>7</v>
      </c>
      <c r="S192" s="12" t="s">
        <v>480</v>
      </c>
      <c r="T192" s="12">
        <v>8888</v>
      </c>
      <c r="U192" s="12">
        <v>8888</v>
      </c>
      <c r="V192" s="4" t="str">
        <f>VLOOKUP(W192,'Ítems Presupuestarios'!$A$4:$C$42,3,FALSE)</f>
        <v>78-Transferencias o Donaciones para Inversión</v>
      </c>
      <c r="W192" s="4">
        <v>780204</v>
      </c>
      <c r="X192" s="4" t="str">
        <f>VLOOKUP(W192,'Ítems Presupuestarios'!$A$4:$C$42,2,FALSE)</f>
        <v>Transferencias y Donaciones al Sector Privado no Financiero</v>
      </c>
      <c r="Y192" s="25"/>
      <c r="Z192" s="25"/>
      <c r="AA192" s="25"/>
      <c r="AB192" s="25"/>
      <c r="AC192" s="25"/>
      <c r="AD192" s="25"/>
      <c r="AE192" s="25">
        <v>40.063650000000003</v>
      </c>
      <c r="AF192" s="25"/>
      <c r="AG192" s="25"/>
      <c r="AH192" s="25"/>
      <c r="AI192" s="25"/>
      <c r="AJ192" s="25"/>
      <c r="AK192" s="25"/>
      <c r="AL192" s="25"/>
      <c r="AM192" s="25"/>
      <c r="AN192" s="25"/>
      <c r="AO192" s="25"/>
      <c r="AP192" s="25"/>
      <c r="AQ192" s="25"/>
      <c r="AR192" s="25"/>
      <c r="AS192" s="25"/>
      <c r="AT192" s="25"/>
      <c r="AU192" s="25"/>
      <c r="AV192" s="25"/>
      <c r="AW192" s="25"/>
      <c r="AX192" s="25"/>
      <c r="AY192" s="25"/>
      <c r="AZ192" s="25"/>
      <c r="BA192" s="25"/>
      <c r="BB192" s="25"/>
      <c r="BC192" s="25"/>
      <c r="BD192" s="25"/>
      <c r="BE192" s="25"/>
      <c r="BF192" s="25"/>
      <c r="BG192" s="25"/>
      <c r="BH192" s="25"/>
      <c r="BI192" s="17">
        <f t="shared" si="17"/>
        <v>40.063650000000003</v>
      </c>
      <c r="BJ192" s="16">
        <f t="shared" si="18"/>
        <v>0</v>
      </c>
      <c r="BK192" s="16">
        <f t="shared" si="19"/>
        <v>40.063650000000003</v>
      </c>
      <c r="BL192" s="16"/>
      <c r="BM192" s="16"/>
      <c r="BN192" s="16"/>
      <c r="BO192" s="16"/>
      <c r="BP192" s="16"/>
      <c r="BQ192" s="16"/>
      <c r="BR192" s="16"/>
      <c r="BS192" s="16"/>
      <c r="BT192" s="17">
        <f t="shared" si="20"/>
        <v>40.063650000000003</v>
      </c>
      <c r="BU192" s="26"/>
    </row>
    <row r="193" spans="1:73" s="57" customFormat="1" ht="38.25" x14ac:dyDescent="0.25">
      <c r="A193" s="20" t="s">
        <v>89</v>
      </c>
      <c r="B193" s="20" t="s">
        <v>91</v>
      </c>
      <c r="C193" s="20" t="s">
        <v>90</v>
      </c>
      <c r="D193" s="20" t="s">
        <v>92</v>
      </c>
      <c r="E193" s="4" t="s">
        <v>207</v>
      </c>
      <c r="F193" s="20" t="s">
        <v>208</v>
      </c>
      <c r="G193" s="20" t="s">
        <v>314</v>
      </c>
      <c r="H193" s="20">
        <v>2022</v>
      </c>
      <c r="I193" s="20" t="s">
        <v>462</v>
      </c>
      <c r="J193" s="21" t="s">
        <v>462</v>
      </c>
      <c r="K193" s="20"/>
      <c r="L193" s="4"/>
      <c r="M193" s="4"/>
      <c r="N193" s="4"/>
      <c r="O193" s="4"/>
      <c r="P193" s="10">
        <v>202</v>
      </c>
      <c r="Q193" s="10">
        <v>56</v>
      </c>
      <c r="R193" s="11">
        <v>7</v>
      </c>
      <c r="S193" s="12" t="s">
        <v>480</v>
      </c>
      <c r="T193" s="12">
        <v>8888</v>
      </c>
      <c r="U193" s="12">
        <v>8888</v>
      </c>
      <c r="V193" s="4" t="str">
        <f>VLOOKUP(W193,'Ítems Presupuestarios'!$A$4:$C$42,3,FALSE)</f>
        <v>78-Transferencias o Donaciones para Inversión</v>
      </c>
      <c r="W193" s="4">
        <v>780204</v>
      </c>
      <c r="X193" s="4" t="str">
        <f>VLOOKUP(W193,'Ítems Presupuestarios'!$A$4:$C$42,2,FALSE)</f>
        <v>Transferencias y Donaciones al Sector Privado no Financiero</v>
      </c>
      <c r="Y193" s="25"/>
      <c r="Z193" s="25"/>
      <c r="AA193" s="25"/>
      <c r="AB193" s="25"/>
      <c r="AC193" s="25"/>
      <c r="AD193" s="25"/>
      <c r="AE193" s="25">
        <v>5022.78</v>
      </c>
      <c r="AF193" s="25"/>
      <c r="AG193" s="25"/>
      <c r="AH193" s="25"/>
      <c r="AI193" s="25"/>
      <c r="AJ193" s="25"/>
      <c r="AK193" s="25"/>
      <c r="AL193" s="25"/>
      <c r="AM193" s="25"/>
      <c r="AN193" s="25"/>
      <c r="AO193" s="25"/>
      <c r="AP193" s="25"/>
      <c r="AQ193" s="25"/>
      <c r="AR193" s="25"/>
      <c r="AS193" s="25"/>
      <c r="AT193" s="25"/>
      <c r="AU193" s="25"/>
      <c r="AV193" s="25"/>
      <c r="AW193" s="25"/>
      <c r="AX193" s="25"/>
      <c r="AY193" s="25"/>
      <c r="AZ193" s="25"/>
      <c r="BA193" s="25"/>
      <c r="BB193" s="25"/>
      <c r="BC193" s="25"/>
      <c r="BD193" s="25"/>
      <c r="BE193" s="25"/>
      <c r="BF193" s="25"/>
      <c r="BG193" s="25"/>
      <c r="BH193" s="25"/>
      <c r="BI193" s="17">
        <f t="shared" si="17"/>
        <v>5022.78</v>
      </c>
      <c r="BJ193" s="16">
        <f t="shared" si="18"/>
        <v>0</v>
      </c>
      <c r="BK193" s="16">
        <f t="shared" si="19"/>
        <v>5022.78</v>
      </c>
      <c r="BL193" s="16">
        <v>5022.78</v>
      </c>
      <c r="BM193" s="16"/>
      <c r="BN193" s="16"/>
      <c r="BO193" s="16"/>
      <c r="BP193" s="16"/>
      <c r="BQ193" s="16"/>
      <c r="BR193" s="16"/>
      <c r="BS193" s="16"/>
      <c r="BT193" s="17">
        <f t="shared" si="20"/>
        <v>0</v>
      </c>
      <c r="BU193" s="26"/>
    </row>
    <row r="194" spans="1:73" s="57" customFormat="1" ht="38.25" x14ac:dyDescent="0.25">
      <c r="A194" s="20" t="s">
        <v>89</v>
      </c>
      <c r="B194" s="20" t="s">
        <v>91</v>
      </c>
      <c r="C194" s="20" t="s">
        <v>90</v>
      </c>
      <c r="D194" s="20" t="s">
        <v>92</v>
      </c>
      <c r="E194" s="4" t="s">
        <v>207</v>
      </c>
      <c r="F194" s="20" t="s">
        <v>208</v>
      </c>
      <c r="G194" s="20" t="s">
        <v>315</v>
      </c>
      <c r="H194" s="20">
        <v>2022</v>
      </c>
      <c r="I194" s="20" t="s">
        <v>450</v>
      </c>
      <c r="J194" s="21" t="s">
        <v>450</v>
      </c>
      <c r="K194" s="20"/>
      <c r="L194" s="4"/>
      <c r="M194" s="4"/>
      <c r="N194" s="4"/>
      <c r="O194" s="4"/>
      <c r="P194" s="10">
        <v>202</v>
      </c>
      <c r="Q194" s="10">
        <v>56</v>
      </c>
      <c r="R194" s="11">
        <v>7</v>
      </c>
      <c r="S194" s="12" t="s">
        <v>480</v>
      </c>
      <c r="T194" s="12">
        <v>8888</v>
      </c>
      <c r="U194" s="12">
        <v>8888</v>
      </c>
      <c r="V194" s="4" t="str">
        <f>VLOOKUP(W194,'Ítems Presupuestarios'!$A$4:$C$42,3,FALSE)</f>
        <v>78-Transferencias o Donaciones para Inversión</v>
      </c>
      <c r="W194" s="4">
        <v>780204</v>
      </c>
      <c r="X194" s="4" t="str">
        <f>VLOOKUP(W194,'Ítems Presupuestarios'!$A$4:$C$42,2,FALSE)</f>
        <v>Transferencias y Donaciones al Sector Privado no Financiero</v>
      </c>
      <c r="Y194" s="25"/>
      <c r="Z194" s="25"/>
      <c r="AA194" s="25"/>
      <c r="AB194" s="25"/>
      <c r="AC194" s="25"/>
      <c r="AD194" s="25"/>
      <c r="AE194" s="25">
        <v>25.240099999999998</v>
      </c>
      <c r="AF194" s="25"/>
      <c r="AG194" s="25"/>
      <c r="AH194" s="25"/>
      <c r="AI194" s="25"/>
      <c r="AJ194" s="25"/>
      <c r="AK194" s="25"/>
      <c r="AL194" s="25"/>
      <c r="AM194" s="25"/>
      <c r="AN194" s="25"/>
      <c r="AO194" s="25"/>
      <c r="AP194" s="25"/>
      <c r="AQ194" s="25"/>
      <c r="AR194" s="25"/>
      <c r="AS194" s="25"/>
      <c r="AT194" s="25"/>
      <c r="AU194" s="25"/>
      <c r="AV194" s="25"/>
      <c r="AW194" s="25"/>
      <c r="AX194" s="25"/>
      <c r="AY194" s="25"/>
      <c r="AZ194" s="25"/>
      <c r="BA194" s="25"/>
      <c r="BB194" s="25"/>
      <c r="BC194" s="25"/>
      <c r="BD194" s="25"/>
      <c r="BE194" s="25"/>
      <c r="BF194" s="25"/>
      <c r="BG194" s="25"/>
      <c r="BH194" s="25"/>
      <c r="BI194" s="17">
        <f t="shared" si="17"/>
        <v>25.240099999999998</v>
      </c>
      <c r="BJ194" s="16">
        <f t="shared" si="18"/>
        <v>0</v>
      </c>
      <c r="BK194" s="16">
        <f t="shared" si="19"/>
        <v>25.240099999999998</v>
      </c>
      <c r="BL194" s="16">
        <v>25.24</v>
      </c>
      <c r="BM194" s="16"/>
      <c r="BN194" s="16"/>
      <c r="BO194" s="16"/>
      <c r="BP194" s="16"/>
      <c r="BQ194" s="16"/>
      <c r="BR194" s="16"/>
      <c r="BS194" s="16"/>
      <c r="BT194" s="17">
        <f t="shared" si="20"/>
        <v>9.9999999999766942E-5</v>
      </c>
      <c r="BU194" s="26"/>
    </row>
    <row r="195" spans="1:73" s="57" customFormat="1" ht="38.25" x14ac:dyDescent="0.25">
      <c r="A195" s="20" t="s">
        <v>89</v>
      </c>
      <c r="B195" s="20" t="s">
        <v>91</v>
      </c>
      <c r="C195" s="20" t="s">
        <v>90</v>
      </c>
      <c r="D195" s="20" t="s">
        <v>92</v>
      </c>
      <c r="E195" s="4" t="s">
        <v>211</v>
      </c>
      <c r="F195" s="20" t="s">
        <v>212</v>
      </c>
      <c r="G195" s="20" t="s">
        <v>316</v>
      </c>
      <c r="H195" s="20">
        <v>2022</v>
      </c>
      <c r="I195" s="20" t="s">
        <v>462</v>
      </c>
      <c r="J195" s="21" t="s">
        <v>462</v>
      </c>
      <c r="K195" s="20"/>
      <c r="L195" s="4"/>
      <c r="M195" s="4"/>
      <c r="N195" s="4"/>
      <c r="O195" s="4"/>
      <c r="P195" s="10">
        <v>202</v>
      </c>
      <c r="Q195" s="10">
        <v>56</v>
      </c>
      <c r="R195" s="11">
        <v>7</v>
      </c>
      <c r="S195" s="12" t="s">
        <v>480</v>
      </c>
      <c r="T195" s="12">
        <v>8888</v>
      </c>
      <c r="U195" s="12">
        <v>8888</v>
      </c>
      <c r="V195" s="4" t="str">
        <f>VLOOKUP(W195,'Ítems Presupuestarios'!$A$4:$C$42,3,FALSE)</f>
        <v>78-Transferencias o Donaciones para Inversión</v>
      </c>
      <c r="W195" s="4">
        <v>780204</v>
      </c>
      <c r="X195" s="4" t="str">
        <f>VLOOKUP(W195,'Ítems Presupuestarios'!$A$4:$C$42,2,FALSE)</f>
        <v>Transferencias y Donaciones al Sector Privado no Financiero</v>
      </c>
      <c r="Y195" s="25"/>
      <c r="Z195" s="25"/>
      <c r="AA195" s="25"/>
      <c r="AB195" s="25"/>
      <c r="AC195" s="25"/>
      <c r="AD195" s="25"/>
      <c r="AE195" s="25">
        <v>7366.74</v>
      </c>
      <c r="AF195" s="25"/>
      <c r="AG195" s="25"/>
      <c r="AH195" s="25"/>
      <c r="AI195" s="25"/>
      <c r="AJ195" s="25"/>
      <c r="AK195" s="25"/>
      <c r="AL195" s="25"/>
      <c r="AM195" s="25"/>
      <c r="AN195" s="25"/>
      <c r="AO195" s="25"/>
      <c r="AP195" s="25"/>
      <c r="AQ195" s="25"/>
      <c r="AR195" s="25"/>
      <c r="AS195" s="25"/>
      <c r="AT195" s="25"/>
      <c r="AU195" s="25"/>
      <c r="AV195" s="25"/>
      <c r="AW195" s="25"/>
      <c r="AX195" s="25"/>
      <c r="AY195" s="25"/>
      <c r="AZ195" s="25"/>
      <c r="BA195" s="25"/>
      <c r="BB195" s="25"/>
      <c r="BC195" s="25"/>
      <c r="BD195" s="25"/>
      <c r="BE195" s="25"/>
      <c r="BF195" s="25"/>
      <c r="BG195" s="25"/>
      <c r="BH195" s="25"/>
      <c r="BI195" s="17">
        <f t="shared" si="17"/>
        <v>7366.74</v>
      </c>
      <c r="BJ195" s="16">
        <f t="shared" si="18"/>
        <v>0</v>
      </c>
      <c r="BK195" s="16">
        <f t="shared" si="19"/>
        <v>7366.74</v>
      </c>
      <c r="BL195" s="16">
        <v>7366.74</v>
      </c>
      <c r="BM195" s="16"/>
      <c r="BN195" s="16"/>
      <c r="BO195" s="16"/>
      <c r="BP195" s="16"/>
      <c r="BQ195" s="16"/>
      <c r="BR195" s="16"/>
      <c r="BS195" s="16"/>
      <c r="BT195" s="17">
        <f t="shared" si="20"/>
        <v>0</v>
      </c>
      <c r="BU195" s="26"/>
    </row>
    <row r="196" spans="1:73" s="57" customFormat="1" ht="38.25" x14ac:dyDescent="0.25">
      <c r="A196" s="20" t="s">
        <v>89</v>
      </c>
      <c r="B196" s="20" t="s">
        <v>91</v>
      </c>
      <c r="C196" s="20" t="s">
        <v>90</v>
      </c>
      <c r="D196" s="20" t="s">
        <v>92</v>
      </c>
      <c r="E196" s="4" t="s">
        <v>211</v>
      </c>
      <c r="F196" s="20" t="s">
        <v>212</v>
      </c>
      <c r="G196" s="20" t="s">
        <v>317</v>
      </c>
      <c r="H196" s="20">
        <v>2022</v>
      </c>
      <c r="I196" s="20" t="s">
        <v>450</v>
      </c>
      <c r="J196" s="21" t="s">
        <v>450</v>
      </c>
      <c r="K196" s="20"/>
      <c r="L196" s="4"/>
      <c r="M196" s="4"/>
      <c r="N196" s="4"/>
      <c r="O196" s="4"/>
      <c r="P196" s="10">
        <v>202</v>
      </c>
      <c r="Q196" s="10">
        <v>56</v>
      </c>
      <c r="R196" s="11">
        <v>7</v>
      </c>
      <c r="S196" s="12" t="s">
        <v>480</v>
      </c>
      <c r="T196" s="12">
        <v>8888</v>
      </c>
      <c r="U196" s="12">
        <v>8888</v>
      </c>
      <c r="V196" s="4" t="str">
        <f>VLOOKUP(W196,'Ítems Presupuestarios'!$A$4:$C$42,3,FALSE)</f>
        <v>78-Transferencias o Donaciones para Inversión</v>
      </c>
      <c r="W196" s="4">
        <v>780204</v>
      </c>
      <c r="X196" s="4" t="str">
        <f>VLOOKUP(W196,'Ítems Presupuestarios'!$A$4:$C$42,2,FALSE)</f>
        <v>Transferencias y Donaciones al Sector Privado no Financiero</v>
      </c>
      <c r="Y196" s="25"/>
      <c r="Z196" s="25"/>
      <c r="AA196" s="25"/>
      <c r="AB196" s="25"/>
      <c r="AC196" s="25"/>
      <c r="AD196" s="25"/>
      <c r="AE196" s="25">
        <v>37.018799999999999</v>
      </c>
      <c r="AF196" s="25"/>
      <c r="AG196" s="25"/>
      <c r="AH196" s="25"/>
      <c r="AI196" s="25"/>
      <c r="AJ196" s="25"/>
      <c r="AK196" s="25"/>
      <c r="AL196" s="25"/>
      <c r="AM196" s="25"/>
      <c r="AN196" s="25"/>
      <c r="AO196" s="25"/>
      <c r="AP196" s="25"/>
      <c r="AQ196" s="25"/>
      <c r="AR196" s="25"/>
      <c r="AS196" s="25"/>
      <c r="AT196" s="25"/>
      <c r="AU196" s="25"/>
      <c r="AV196" s="25"/>
      <c r="AW196" s="25"/>
      <c r="AX196" s="25"/>
      <c r="AY196" s="25"/>
      <c r="AZ196" s="25"/>
      <c r="BA196" s="25"/>
      <c r="BB196" s="25"/>
      <c r="BC196" s="25"/>
      <c r="BD196" s="25"/>
      <c r="BE196" s="25"/>
      <c r="BF196" s="25"/>
      <c r="BG196" s="25"/>
      <c r="BH196" s="25"/>
      <c r="BI196" s="17">
        <f t="shared" si="17"/>
        <v>37.018799999999999</v>
      </c>
      <c r="BJ196" s="16">
        <f t="shared" si="18"/>
        <v>0</v>
      </c>
      <c r="BK196" s="16">
        <f t="shared" si="19"/>
        <v>37.018799999999999</v>
      </c>
      <c r="BL196" s="16">
        <v>37.020000000000003</v>
      </c>
      <c r="BM196" s="16"/>
      <c r="BN196" s="16"/>
      <c r="BO196" s="16"/>
      <c r="BP196" s="16"/>
      <c r="BQ196" s="16"/>
      <c r="BR196" s="16"/>
      <c r="BS196" s="16"/>
      <c r="BT196" s="17">
        <f t="shared" si="20"/>
        <v>-1.2000000000043087E-3</v>
      </c>
      <c r="BU196" s="26"/>
    </row>
    <row r="197" spans="1:73" s="57" customFormat="1" ht="51" x14ac:dyDescent="0.25">
      <c r="A197" s="20" t="s">
        <v>89</v>
      </c>
      <c r="B197" s="20" t="s">
        <v>91</v>
      </c>
      <c r="C197" s="20" t="s">
        <v>90</v>
      </c>
      <c r="D197" s="20" t="s">
        <v>203</v>
      </c>
      <c r="E197" s="4" t="s">
        <v>215</v>
      </c>
      <c r="F197" s="20" t="s">
        <v>216</v>
      </c>
      <c r="G197" s="20" t="s">
        <v>318</v>
      </c>
      <c r="H197" s="20">
        <v>2022</v>
      </c>
      <c r="I197" s="20" t="s">
        <v>462</v>
      </c>
      <c r="J197" s="21" t="s">
        <v>462</v>
      </c>
      <c r="K197" s="20"/>
      <c r="L197" s="4"/>
      <c r="M197" s="4"/>
      <c r="N197" s="4"/>
      <c r="O197" s="4"/>
      <c r="P197" s="10">
        <v>202</v>
      </c>
      <c r="Q197" s="10">
        <v>56</v>
      </c>
      <c r="R197" s="11">
        <v>7</v>
      </c>
      <c r="S197" s="12" t="s">
        <v>480</v>
      </c>
      <c r="T197" s="12">
        <v>8888</v>
      </c>
      <c r="U197" s="12">
        <v>8888</v>
      </c>
      <c r="V197" s="4" t="str">
        <f>VLOOKUP(W197,'Ítems Presupuestarios'!$A$4:$C$42,3,FALSE)</f>
        <v>78-Transferencias o Donaciones para Inversión</v>
      </c>
      <c r="W197" s="4">
        <v>780204</v>
      </c>
      <c r="X197" s="4" t="str">
        <f>VLOOKUP(W197,'Ítems Presupuestarios'!$A$4:$C$42,2,FALSE)</f>
        <v>Transferencias y Donaciones al Sector Privado no Financiero</v>
      </c>
      <c r="Y197" s="25"/>
      <c r="Z197" s="25"/>
      <c r="AA197" s="25"/>
      <c r="AB197" s="25"/>
      <c r="AC197" s="25"/>
      <c r="AD197" s="25"/>
      <c r="AE197" s="25">
        <v>93758.54</v>
      </c>
      <c r="AF197" s="25"/>
      <c r="AG197" s="25"/>
      <c r="AH197" s="25"/>
      <c r="AI197" s="25"/>
      <c r="AJ197" s="25"/>
      <c r="AK197" s="25"/>
      <c r="AL197" s="25"/>
      <c r="AM197" s="25"/>
      <c r="AN197" s="25"/>
      <c r="AO197" s="25"/>
      <c r="AP197" s="25"/>
      <c r="AQ197" s="25"/>
      <c r="AR197" s="25"/>
      <c r="AS197" s="25"/>
      <c r="AT197" s="25"/>
      <c r="AU197" s="25"/>
      <c r="AV197" s="25"/>
      <c r="AW197" s="25"/>
      <c r="AX197" s="25"/>
      <c r="AY197" s="25"/>
      <c r="AZ197" s="25"/>
      <c r="BA197" s="25"/>
      <c r="BB197" s="25"/>
      <c r="BC197" s="25"/>
      <c r="BD197" s="25"/>
      <c r="BE197" s="25"/>
      <c r="BF197" s="25"/>
      <c r="BG197" s="25"/>
      <c r="BH197" s="25"/>
      <c r="BI197" s="17">
        <f t="shared" si="17"/>
        <v>93758.54</v>
      </c>
      <c r="BJ197" s="16">
        <f t="shared" si="18"/>
        <v>0</v>
      </c>
      <c r="BK197" s="16">
        <f t="shared" si="19"/>
        <v>93758.54</v>
      </c>
      <c r="BL197" s="16"/>
      <c r="BM197" s="16"/>
      <c r="BN197" s="16"/>
      <c r="BO197" s="16"/>
      <c r="BP197" s="16"/>
      <c r="BQ197" s="16"/>
      <c r="BR197" s="16"/>
      <c r="BS197" s="16"/>
      <c r="BT197" s="17">
        <f t="shared" si="20"/>
        <v>93758.54</v>
      </c>
      <c r="BU197" s="26"/>
    </row>
    <row r="198" spans="1:73" s="57" customFormat="1" ht="51" x14ac:dyDescent="0.25">
      <c r="A198" s="20" t="s">
        <v>89</v>
      </c>
      <c r="B198" s="20" t="s">
        <v>91</v>
      </c>
      <c r="C198" s="20" t="s">
        <v>90</v>
      </c>
      <c r="D198" s="20" t="s">
        <v>203</v>
      </c>
      <c r="E198" s="4" t="s">
        <v>215</v>
      </c>
      <c r="F198" s="20" t="s">
        <v>216</v>
      </c>
      <c r="G198" s="20" t="s">
        <v>319</v>
      </c>
      <c r="H198" s="20">
        <v>2022</v>
      </c>
      <c r="I198" s="20" t="s">
        <v>450</v>
      </c>
      <c r="J198" s="21" t="s">
        <v>450</v>
      </c>
      <c r="K198" s="20"/>
      <c r="L198" s="4"/>
      <c r="M198" s="4"/>
      <c r="N198" s="4"/>
      <c r="O198" s="4"/>
      <c r="P198" s="10">
        <v>202</v>
      </c>
      <c r="Q198" s="10">
        <v>56</v>
      </c>
      <c r="R198" s="11">
        <v>7</v>
      </c>
      <c r="S198" s="12" t="s">
        <v>480</v>
      </c>
      <c r="T198" s="12">
        <v>8888</v>
      </c>
      <c r="U198" s="12">
        <v>8888</v>
      </c>
      <c r="V198" s="4" t="str">
        <f>VLOOKUP(W198,'Ítems Presupuestarios'!$A$4:$C$42,3,FALSE)</f>
        <v>78-Transferencias o Donaciones para Inversión</v>
      </c>
      <c r="W198" s="4">
        <v>780204</v>
      </c>
      <c r="X198" s="4" t="str">
        <f>VLOOKUP(W198,'Ítems Presupuestarios'!$A$4:$C$42,2,FALSE)</f>
        <v>Transferencias y Donaciones al Sector Privado no Financiero</v>
      </c>
      <c r="Y198" s="25"/>
      <c r="Z198" s="25"/>
      <c r="AA198" s="25"/>
      <c r="AB198" s="25"/>
      <c r="AC198" s="25"/>
      <c r="AD198" s="25"/>
      <c r="AE198" s="25">
        <v>471.14844999999997</v>
      </c>
      <c r="AF198" s="25"/>
      <c r="AG198" s="25"/>
      <c r="AH198" s="25"/>
      <c r="AI198" s="25"/>
      <c r="AJ198" s="25"/>
      <c r="AK198" s="25"/>
      <c r="AL198" s="25"/>
      <c r="AM198" s="25"/>
      <c r="AN198" s="25"/>
      <c r="AO198" s="25"/>
      <c r="AP198" s="25"/>
      <c r="AQ198" s="25"/>
      <c r="AR198" s="25"/>
      <c r="AS198" s="25"/>
      <c r="AT198" s="25"/>
      <c r="AU198" s="25"/>
      <c r="AV198" s="25"/>
      <c r="AW198" s="25"/>
      <c r="AX198" s="25"/>
      <c r="AY198" s="25"/>
      <c r="AZ198" s="25"/>
      <c r="BA198" s="25"/>
      <c r="BB198" s="25"/>
      <c r="BC198" s="25"/>
      <c r="BD198" s="25"/>
      <c r="BE198" s="25"/>
      <c r="BF198" s="25"/>
      <c r="BG198" s="25"/>
      <c r="BH198" s="25"/>
      <c r="BI198" s="17">
        <f t="shared" si="17"/>
        <v>471.14844999999997</v>
      </c>
      <c r="BJ198" s="16">
        <f t="shared" si="18"/>
        <v>0</v>
      </c>
      <c r="BK198" s="16">
        <f t="shared" si="19"/>
        <v>471.14844999999997</v>
      </c>
      <c r="BL198" s="16"/>
      <c r="BM198" s="16"/>
      <c r="BN198" s="16"/>
      <c r="BO198" s="16"/>
      <c r="BP198" s="16"/>
      <c r="BQ198" s="16"/>
      <c r="BR198" s="16"/>
      <c r="BS198" s="16"/>
      <c r="BT198" s="17">
        <f t="shared" si="20"/>
        <v>471.14844999999997</v>
      </c>
      <c r="BU198" s="26"/>
    </row>
    <row r="199" spans="1:73" s="57" customFormat="1" ht="51" x14ac:dyDescent="0.25">
      <c r="A199" s="20" t="s">
        <v>89</v>
      </c>
      <c r="B199" s="20" t="s">
        <v>91</v>
      </c>
      <c r="C199" s="20" t="s">
        <v>90</v>
      </c>
      <c r="D199" s="20" t="s">
        <v>203</v>
      </c>
      <c r="E199" s="4" t="s">
        <v>219</v>
      </c>
      <c r="F199" s="20" t="s">
        <v>212</v>
      </c>
      <c r="G199" s="20" t="s">
        <v>316</v>
      </c>
      <c r="H199" s="20">
        <v>2022</v>
      </c>
      <c r="I199" s="20" t="s">
        <v>462</v>
      </c>
      <c r="J199" s="21" t="s">
        <v>462</v>
      </c>
      <c r="K199" s="20"/>
      <c r="L199" s="4"/>
      <c r="M199" s="4"/>
      <c r="N199" s="4"/>
      <c r="O199" s="4"/>
      <c r="P199" s="10">
        <v>202</v>
      </c>
      <c r="Q199" s="10">
        <v>56</v>
      </c>
      <c r="R199" s="11">
        <v>7</v>
      </c>
      <c r="S199" s="12" t="s">
        <v>480</v>
      </c>
      <c r="T199" s="12">
        <v>8888</v>
      </c>
      <c r="U199" s="12">
        <v>8888</v>
      </c>
      <c r="V199" s="4" t="str">
        <f>VLOOKUP(W199,'Ítems Presupuestarios'!$A$4:$C$42,3,FALSE)</f>
        <v>78-Transferencias o Donaciones para Inversión</v>
      </c>
      <c r="W199" s="4">
        <v>780204</v>
      </c>
      <c r="X199" s="4" t="str">
        <f>VLOOKUP(W199,'Ítems Presupuestarios'!$A$4:$C$42,2,FALSE)</f>
        <v>Transferencias y Donaciones al Sector Privado no Financiero</v>
      </c>
      <c r="Y199" s="25"/>
      <c r="Z199" s="25"/>
      <c r="AA199" s="25"/>
      <c r="AB199" s="25"/>
      <c r="AC199" s="25"/>
      <c r="AD199" s="25"/>
      <c r="AE199" s="25">
        <v>11719.82</v>
      </c>
      <c r="AF199" s="25"/>
      <c r="AG199" s="25"/>
      <c r="AH199" s="25"/>
      <c r="AI199" s="25"/>
      <c r="AJ199" s="25"/>
      <c r="AK199" s="25"/>
      <c r="AL199" s="25"/>
      <c r="AM199" s="25"/>
      <c r="AN199" s="25"/>
      <c r="AO199" s="25"/>
      <c r="AP199" s="25"/>
      <c r="AQ199" s="25"/>
      <c r="AR199" s="25"/>
      <c r="AS199" s="25"/>
      <c r="AT199" s="25"/>
      <c r="AU199" s="25"/>
      <c r="AV199" s="25"/>
      <c r="AW199" s="25"/>
      <c r="AX199" s="25"/>
      <c r="AY199" s="25"/>
      <c r="AZ199" s="25"/>
      <c r="BA199" s="25"/>
      <c r="BB199" s="25"/>
      <c r="BC199" s="25"/>
      <c r="BD199" s="25"/>
      <c r="BE199" s="25"/>
      <c r="BF199" s="25"/>
      <c r="BG199" s="25"/>
      <c r="BH199" s="25"/>
      <c r="BI199" s="17">
        <f t="shared" si="17"/>
        <v>11719.82</v>
      </c>
      <c r="BJ199" s="16">
        <f t="shared" si="18"/>
        <v>0</v>
      </c>
      <c r="BK199" s="16">
        <f t="shared" si="19"/>
        <v>11719.82</v>
      </c>
      <c r="BL199" s="16"/>
      <c r="BM199" s="16"/>
      <c r="BN199" s="16"/>
      <c r="BO199" s="16"/>
      <c r="BP199" s="16"/>
      <c r="BQ199" s="16"/>
      <c r="BR199" s="16"/>
      <c r="BS199" s="16"/>
      <c r="BT199" s="17">
        <f t="shared" si="20"/>
        <v>11719.82</v>
      </c>
      <c r="BU199" s="26"/>
    </row>
    <row r="200" spans="1:73" s="57" customFormat="1" ht="51" x14ac:dyDescent="0.25">
      <c r="A200" s="20" t="s">
        <v>89</v>
      </c>
      <c r="B200" s="20" t="s">
        <v>91</v>
      </c>
      <c r="C200" s="20" t="s">
        <v>90</v>
      </c>
      <c r="D200" s="20" t="s">
        <v>203</v>
      </c>
      <c r="E200" s="4" t="s">
        <v>219</v>
      </c>
      <c r="F200" s="20" t="s">
        <v>212</v>
      </c>
      <c r="G200" s="20" t="s">
        <v>317</v>
      </c>
      <c r="H200" s="20">
        <v>2022</v>
      </c>
      <c r="I200" s="20" t="s">
        <v>450</v>
      </c>
      <c r="J200" s="21" t="s">
        <v>450</v>
      </c>
      <c r="K200" s="20"/>
      <c r="L200" s="4"/>
      <c r="M200" s="4"/>
      <c r="N200" s="4"/>
      <c r="O200" s="4"/>
      <c r="P200" s="10">
        <v>202</v>
      </c>
      <c r="Q200" s="10">
        <v>56</v>
      </c>
      <c r="R200" s="11">
        <v>7</v>
      </c>
      <c r="S200" s="12" t="s">
        <v>480</v>
      </c>
      <c r="T200" s="12">
        <v>8888</v>
      </c>
      <c r="U200" s="12">
        <v>8888</v>
      </c>
      <c r="V200" s="4" t="str">
        <f>VLOOKUP(W200,'Ítems Presupuestarios'!$A$4:$C$42,3,FALSE)</f>
        <v>78-Transferencias o Donaciones para Inversión</v>
      </c>
      <c r="W200" s="4">
        <v>780204</v>
      </c>
      <c r="X200" s="4" t="str">
        <f>VLOOKUP(W200,'Ítems Presupuestarios'!$A$4:$C$42,2,FALSE)</f>
        <v>Transferencias y Donaciones al Sector Privado no Financiero</v>
      </c>
      <c r="Y200" s="25"/>
      <c r="Z200" s="25"/>
      <c r="AA200" s="25"/>
      <c r="AB200" s="25"/>
      <c r="AC200" s="25"/>
      <c r="AD200" s="25"/>
      <c r="AE200" s="25">
        <v>58.893549999999998</v>
      </c>
      <c r="AF200" s="25"/>
      <c r="AG200" s="25"/>
      <c r="AH200" s="25"/>
      <c r="AI200" s="25"/>
      <c r="AJ200" s="25"/>
      <c r="AK200" s="25"/>
      <c r="AL200" s="25"/>
      <c r="AM200" s="25"/>
      <c r="AN200" s="25"/>
      <c r="AO200" s="25"/>
      <c r="AP200" s="25"/>
      <c r="AQ200" s="25"/>
      <c r="AR200" s="25"/>
      <c r="AS200" s="25"/>
      <c r="AT200" s="25"/>
      <c r="AU200" s="25"/>
      <c r="AV200" s="25"/>
      <c r="AW200" s="25"/>
      <c r="AX200" s="25"/>
      <c r="AY200" s="25"/>
      <c r="AZ200" s="25"/>
      <c r="BA200" s="25"/>
      <c r="BB200" s="25"/>
      <c r="BC200" s="25"/>
      <c r="BD200" s="25"/>
      <c r="BE200" s="25"/>
      <c r="BF200" s="25"/>
      <c r="BG200" s="25"/>
      <c r="BH200" s="25"/>
      <c r="BI200" s="17">
        <f t="shared" ref="BI200:BI263" si="21">+Y200+AB200+AE200+AH200+AK200+AN200+AQ200+AT200+AW200+AZ200+BC200+BF200</f>
        <v>58.893549999999998</v>
      </c>
      <c r="BJ200" s="16">
        <f t="shared" si="18"/>
        <v>0</v>
      </c>
      <c r="BK200" s="16">
        <f t="shared" si="19"/>
        <v>58.893549999999998</v>
      </c>
      <c r="BL200" s="16"/>
      <c r="BM200" s="16"/>
      <c r="BN200" s="16"/>
      <c r="BO200" s="16"/>
      <c r="BP200" s="16"/>
      <c r="BQ200" s="16"/>
      <c r="BR200" s="16"/>
      <c r="BS200" s="16"/>
      <c r="BT200" s="17">
        <f t="shared" si="20"/>
        <v>58.893549999999998</v>
      </c>
      <c r="BU200" s="26"/>
    </row>
    <row r="201" spans="1:73" s="57" customFormat="1" ht="51" x14ac:dyDescent="0.25">
      <c r="A201" s="20" t="s">
        <v>89</v>
      </c>
      <c r="B201" s="20" t="s">
        <v>91</v>
      </c>
      <c r="C201" s="20" t="s">
        <v>90</v>
      </c>
      <c r="D201" s="20" t="s">
        <v>203</v>
      </c>
      <c r="E201" s="4" t="s">
        <v>221</v>
      </c>
      <c r="F201" s="20" t="s">
        <v>208</v>
      </c>
      <c r="G201" s="20" t="s">
        <v>320</v>
      </c>
      <c r="H201" s="20">
        <v>2022</v>
      </c>
      <c r="I201" s="20" t="s">
        <v>462</v>
      </c>
      <c r="J201" s="21" t="s">
        <v>462</v>
      </c>
      <c r="K201" s="20"/>
      <c r="L201" s="4"/>
      <c r="M201" s="4"/>
      <c r="N201" s="4"/>
      <c r="O201" s="4"/>
      <c r="P201" s="10">
        <v>202</v>
      </c>
      <c r="Q201" s="10">
        <v>56</v>
      </c>
      <c r="R201" s="11">
        <v>7</v>
      </c>
      <c r="S201" s="12" t="s">
        <v>480</v>
      </c>
      <c r="T201" s="12">
        <v>8888</v>
      </c>
      <c r="U201" s="12">
        <v>8888</v>
      </c>
      <c r="V201" s="4" t="str">
        <f>VLOOKUP(W201,'Ítems Presupuestarios'!$A$4:$C$42,3,FALSE)</f>
        <v>78-Transferencias o Donaciones para Inversión</v>
      </c>
      <c r="W201" s="4">
        <v>780204</v>
      </c>
      <c r="X201" s="4" t="str">
        <f>VLOOKUP(W201,'Ítems Presupuestarios'!$A$4:$C$42,2,FALSE)</f>
        <v>Transferencias y Donaciones al Sector Privado no Financiero</v>
      </c>
      <c r="Y201" s="25"/>
      <c r="Z201" s="25"/>
      <c r="AA201" s="25"/>
      <c r="AB201" s="25"/>
      <c r="AC201" s="25"/>
      <c r="AD201" s="25"/>
      <c r="AE201" s="25">
        <v>7534.17</v>
      </c>
      <c r="AF201" s="25"/>
      <c r="AG201" s="25"/>
      <c r="AH201" s="25"/>
      <c r="AI201" s="25"/>
      <c r="AJ201" s="25"/>
      <c r="AK201" s="25"/>
      <c r="AL201" s="25"/>
      <c r="AM201" s="25"/>
      <c r="AN201" s="25"/>
      <c r="AO201" s="25"/>
      <c r="AP201" s="25"/>
      <c r="AQ201" s="25"/>
      <c r="AR201" s="25"/>
      <c r="AS201" s="25"/>
      <c r="AT201" s="25"/>
      <c r="AU201" s="25"/>
      <c r="AV201" s="25"/>
      <c r="AW201" s="25"/>
      <c r="AX201" s="25"/>
      <c r="AY201" s="25"/>
      <c r="AZ201" s="25"/>
      <c r="BA201" s="25"/>
      <c r="BB201" s="25"/>
      <c r="BC201" s="25"/>
      <c r="BD201" s="25"/>
      <c r="BE201" s="25"/>
      <c r="BF201" s="25"/>
      <c r="BG201" s="25"/>
      <c r="BH201" s="25"/>
      <c r="BI201" s="17">
        <f t="shared" si="21"/>
        <v>7534.17</v>
      </c>
      <c r="BJ201" s="16">
        <f t="shared" ref="BJ201:BJ264" si="22">+Z201+AC201+AF201+AI201+AL201+AO201+AR201+AR201+AR201+AU201+AX201+BA201+BD201+BG201</f>
        <v>0</v>
      </c>
      <c r="BK201" s="16">
        <f t="shared" ref="BK201:BK264" si="23">+BI201-BJ201</f>
        <v>7534.17</v>
      </c>
      <c r="BL201" s="16"/>
      <c r="BM201" s="16"/>
      <c r="BN201" s="16"/>
      <c r="BO201" s="16"/>
      <c r="BP201" s="16"/>
      <c r="BQ201" s="16"/>
      <c r="BR201" s="16"/>
      <c r="BS201" s="16"/>
      <c r="BT201" s="17">
        <f t="shared" ref="BT201:BT264" si="24">+BI201-BL201-BP201</f>
        <v>7534.17</v>
      </c>
      <c r="BU201" s="26"/>
    </row>
    <row r="202" spans="1:73" s="57" customFormat="1" ht="51" x14ac:dyDescent="0.25">
      <c r="A202" s="20" t="s">
        <v>89</v>
      </c>
      <c r="B202" s="20" t="s">
        <v>91</v>
      </c>
      <c r="C202" s="20" t="s">
        <v>90</v>
      </c>
      <c r="D202" s="20" t="s">
        <v>203</v>
      </c>
      <c r="E202" s="4" t="s">
        <v>221</v>
      </c>
      <c r="F202" s="20" t="s">
        <v>208</v>
      </c>
      <c r="G202" s="20" t="s">
        <v>321</v>
      </c>
      <c r="H202" s="20">
        <v>2022</v>
      </c>
      <c r="I202" s="20" t="s">
        <v>450</v>
      </c>
      <c r="J202" s="21" t="s">
        <v>450</v>
      </c>
      <c r="K202" s="20"/>
      <c r="L202" s="4"/>
      <c r="M202" s="4"/>
      <c r="N202" s="4"/>
      <c r="O202" s="4"/>
      <c r="P202" s="10">
        <v>202</v>
      </c>
      <c r="Q202" s="10">
        <v>56</v>
      </c>
      <c r="R202" s="11">
        <v>7</v>
      </c>
      <c r="S202" s="12" t="s">
        <v>480</v>
      </c>
      <c r="T202" s="12">
        <v>8888</v>
      </c>
      <c r="U202" s="12">
        <v>8888</v>
      </c>
      <c r="V202" s="4" t="str">
        <f>VLOOKUP(W202,'Ítems Presupuestarios'!$A$4:$C$42,3,FALSE)</f>
        <v>78-Transferencias o Donaciones para Inversión</v>
      </c>
      <c r="W202" s="4">
        <v>780204</v>
      </c>
      <c r="X202" s="4" t="str">
        <f>VLOOKUP(W202,'Ítems Presupuestarios'!$A$4:$C$42,2,FALSE)</f>
        <v>Transferencias y Donaciones al Sector Privado no Financiero</v>
      </c>
      <c r="Y202" s="25"/>
      <c r="Z202" s="25"/>
      <c r="AA202" s="25"/>
      <c r="AB202" s="25"/>
      <c r="AC202" s="25"/>
      <c r="AD202" s="25"/>
      <c r="AE202" s="25">
        <v>37.860149999999997</v>
      </c>
      <c r="AF202" s="25"/>
      <c r="AG202" s="25"/>
      <c r="AH202" s="25"/>
      <c r="AI202" s="25"/>
      <c r="AJ202" s="25"/>
      <c r="AK202" s="25"/>
      <c r="AL202" s="25"/>
      <c r="AM202" s="25"/>
      <c r="AN202" s="25"/>
      <c r="AO202" s="25"/>
      <c r="AP202" s="25"/>
      <c r="AQ202" s="25"/>
      <c r="AR202" s="25"/>
      <c r="AS202" s="25"/>
      <c r="AT202" s="25"/>
      <c r="AU202" s="25"/>
      <c r="AV202" s="25"/>
      <c r="AW202" s="25"/>
      <c r="AX202" s="25"/>
      <c r="AY202" s="25"/>
      <c r="AZ202" s="25"/>
      <c r="BA202" s="25"/>
      <c r="BB202" s="25"/>
      <c r="BC202" s="25"/>
      <c r="BD202" s="25"/>
      <c r="BE202" s="25"/>
      <c r="BF202" s="25"/>
      <c r="BG202" s="25"/>
      <c r="BH202" s="25"/>
      <c r="BI202" s="17">
        <f t="shared" si="21"/>
        <v>37.860149999999997</v>
      </c>
      <c r="BJ202" s="16">
        <f t="shared" si="22"/>
        <v>0</v>
      </c>
      <c r="BK202" s="16">
        <f t="shared" si="23"/>
        <v>37.860149999999997</v>
      </c>
      <c r="BL202" s="16"/>
      <c r="BM202" s="16"/>
      <c r="BN202" s="16"/>
      <c r="BO202" s="16"/>
      <c r="BP202" s="16"/>
      <c r="BQ202" s="16"/>
      <c r="BR202" s="16"/>
      <c r="BS202" s="16"/>
      <c r="BT202" s="17">
        <f t="shared" si="24"/>
        <v>37.860149999999997</v>
      </c>
      <c r="BU202" s="26"/>
    </row>
    <row r="203" spans="1:73" s="57" customFormat="1" ht="38.25" x14ac:dyDescent="0.25">
      <c r="A203" s="20" t="s">
        <v>89</v>
      </c>
      <c r="B203" s="20" t="s">
        <v>91</v>
      </c>
      <c r="C203" s="20" t="s">
        <v>90</v>
      </c>
      <c r="D203" s="20" t="s">
        <v>92</v>
      </c>
      <c r="E203" s="4" t="s">
        <v>207</v>
      </c>
      <c r="F203" s="20" t="s">
        <v>208</v>
      </c>
      <c r="G203" s="20" t="s">
        <v>322</v>
      </c>
      <c r="H203" s="20">
        <v>2022</v>
      </c>
      <c r="I203" s="20" t="s">
        <v>463</v>
      </c>
      <c r="J203" s="21" t="s">
        <v>463</v>
      </c>
      <c r="K203" s="20"/>
      <c r="L203" s="4"/>
      <c r="M203" s="4"/>
      <c r="N203" s="4"/>
      <c r="O203" s="4"/>
      <c r="P203" s="10">
        <v>202</v>
      </c>
      <c r="Q203" s="10">
        <v>56</v>
      </c>
      <c r="R203" s="11">
        <v>7</v>
      </c>
      <c r="S203" s="12" t="s">
        <v>480</v>
      </c>
      <c r="T203" s="12">
        <v>8888</v>
      </c>
      <c r="U203" s="12">
        <v>8888</v>
      </c>
      <c r="V203" s="4" t="str">
        <f>VLOOKUP(W203,'Ítems Presupuestarios'!$A$4:$C$42,3,FALSE)</f>
        <v>78-Transferencias o Donaciones para Inversión</v>
      </c>
      <c r="W203" s="4">
        <v>780204</v>
      </c>
      <c r="X203" s="4" t="str">
        <f>VLOOKUP(W203,'Ítems Presupuestarios'!$A$4:$C$42,2,FALSE)</f>
        <v>Transferencias y Donaciones al Sector Privado no Financiero</v>
      </c>
      <c r="Y203" s="25"/>
      <c r="Z203" s="25"/>
      <c r="AA203" s="25"/>
      <c r="AB203" s="25"/>
      <c r="AC203" s="25"/>
      <c r="AD203" s="25"/>
      <c r="AE203" s="25">
        <v>4517.84</v>
      </c>
      <c r="AF203" s="25"/>
      <c r="AG203" s="25"/>
      <c r="AH203" s="25"/>
      <c r="AI203" s="25"/>
      <c r="AJ203" s="25"/>
      <c r="AK203" s="25"/>
      <c r="AL203" s="25"/>
      <c r="AM203" s="25"/>
      <c r="AN203" s="25"/>
      <c r="AO203" s="25"/>
      <c r="AP203" s="25"/>
      <c r="AQ203" s="25"/>
      <c r="AR203" s="25"/>
      <c r="AS203" s="25"/>
      <c r="AT203" s="25"/>
      <c r="AU203" s="25"/>
      <c r="AV203" s="25"/>
      <c r="AW203" s="25"/>
      <c r="AX203" s="25"/>
      <c r="AY203" s="25"/>
      <c r="AZ203" s="25"/>
      <c r="BA203" s="25"/>
      <c r="BB203" s="25"/>
      <c r="BC203" s="25"/>
      <c r="BD203" s="25"/>
      <c r="BE203" s="25"/>
      <c r="BF203" s="25"/>
      <c r="BG203" s="25"/>
      <c r="BH203" s="25"/>
      <c r="BI203" s="17">
        <f t="shared" si="21"/>
        <v>4517.84</v>
      </c>
      <c r="BJ203" s="16">
        <f t="shared" si="22"/>
        <v>0</v>
      </c>
      <c r="BK203" s="16">
        <f t="shared" si="23"/>
        <v>4517.84</v>
      </c>
      <c r="BL203" s="16">
        <v>4517.84</v>
      </c>
      <c r="BM203" s="16"/>
      <c r="BN203" s="16"/>
      <c r="BO203" s="16"/>
      <c r="BP203" s="16"/>
      <c r="BQ203" s="16"/>
      <c r="BR203" s="16"/>
      <c r="BS203" s="16"/>
      <c r="BT203" s="17">
        <f t="shared" si="24"/>
        <v>0</v>
      </c>
      <c r="BU203" s="26"/>
    </row>
    <row r="204" spans="1:73" s="57" customFormat="1" ht="38.25" x14ac:dyDescent="0.25">
      <c r="A204" s="20" t="s">
        <v>89</v>
      </c>
      <c r="B204" s="20" t="s">
        <v>91</v>
      </c>
      <c r="C204" s="20" t="s">
        <v>90</v>
      </c>
      <c r="D204" s="20" t="s">
        <v>92</v>
      </c>
      <c r="E204" s="4" t="s">
        <v>207</v>
      </c>
      <c r="F204" s="20" t="s">
        <v>208</v>
      </c>
      <c r="G204" s="20" t="s">
        <v>323</v>
      </c>
      <c r="H204" s="20">
        <v>2022</v>
      </c>
      <c r="I204" s="20" t="s">
        <v>450</v>
      </c>
      <c r="J204" s="21" t="s">
        <v>450</v>
      </c>
      <c r="K204" s="20"/>
      <c r="L204" s="4"/>
      <c r="M204" s="4"/>
      <c r="N204" s="4"/>
      <c r="O204" s="4"/>
      <c r="P204" s="10">
        <v>202</v>
      </c>
      <c r="Q204" s="10">
        <v>56</v>
      </c>
      <c r="R204" s="11">
        <v>7</v>
      </c>
      <c r="S204" s="12" t="s">
        <v>480</v>
      </c>
      <c r="T204" s="12">
        <v>8888</v>
      </c>
      <c r="U204" s="12">
        <v>8888</v>
      </c>
      <c r="V204" s="4" t="str">
        <f>VLOOKUP(W204,'Ítems Presupuestarios'!$A$4:$C$42,3,FALSE)</f>
        <v>78-Transferencias o Donaciones para Inversión</v>
      </c>
      <c r="W204" s="4">
        <v>780204</v>
      </c>
      <c r="X204" s="4" t="str">
        <f>VLOOKUP(W204,'Ítems Presupuestarios'!$A$4:$C$42,2,FALSE)</f>
        <v>Transferencias y Donaciones al Sector Privado no Financiero</v>
      </c>
      <c r="Y204" s="25"/>
      <c r="Z204" s="25"/>
      <c r="AA204" s="25"/>
      <c r="AB204" s="25"/>
      <c r="AC204" s="25"/>
      <c r="AD204" s="25"/>
      <c r="AE204" s="25">
        <v>22.7027</v>
      </c>
      <c r="AF204" s="25"/>
      <c r="AG204" s="25"/>
      <c r="AH204" s="25"/>
      <c r="AI204" s="25"/>
      <c r="AJ204" s="25"/>
      <c r="AK204" s="25"/>
      <c r="AL204" s="25"/>
      <c r="AM204" s="25"/>
      <c r="AN204" s="25"/>
      <c r="AO204" s="25"/>
      <c r="AP204" s="25"/>
      <c r="AQ204" s="25"/>
      <c r="AR204" s="25"/>
      <c r="AS204" s="25"/>
      <c r="AT204" s="25"/>
      <c r="AU204" s="25"/>
      <c r="AV204" s="25"/>
      <c r="AW204" s="25"/>
      <c r="AX204" s="25"/>
      <c r="AY204" s="25"/>
      <c r="AZ204" s="25"/>
      <c r="BA204" s="25"/>
      <c r="BB204" s="25"/>
      <c r="BC204" s="25"/>
      <c r="BD204" s="25"/>
      <c r="BE204" s="25"/>
      <c r="BF204" s="25"/>
      <c r="BG204" s="25"/>
      <c r="BH204" s="25"/>
      <c r="BI204" s="17">
        <f t="shared" si="21"/>
        <v>22.7027</v>
      </c>
      <c r="BJ204" s="16">
        <f t="shared" si="22"/>
        <v>0</v>
      </c>
      <c r="BK204" s="16">
        <f t="shared" si="23"/>
        <v>22.7027</v>
      </c>
      <c r="BL204" s="16">
        <v>22.7</v>
      </c>
      <c r="BM204" s="16"/>
      <c r="BN204" s="16"/>
      <c r="BO204" s="16"/>
      <c r="BP204" s="16"/>
      <c r="BQ204" s="16"/>
      <c r="BR204" s="16"/>
      <c r="BS204" s="16"/>
      <c r="BT204" s="17">
        <f t="shared" si="24"/>
        <v>2.7000000000008129E-3</v>
      </c>
      <c r="BU204" s="26"/>
    </row>
    <row r="205" spans="1:73" s="57" customFormat="1" ht="38.25" x14ac:dyDescent="0.25">
      <c r="A205" s="20" t="s">
        <v>89</v>
      </c>
      <c r="B205" s="20" t="s">
        <v>91</v>
      </c>
      <c r="C205" s="20" t="s">
        <v>90</v>
      </c>
      <c r="D205" s="20" t="s">
        <v>92</v>
      </c>
      <c r="E205" s="4" t="s">
        <v>211</v>
      </c>
      <c r="F205" s="20" t="s">
        <v>212</v>
      </c>
      <c r="G205" s="20" t="s">
        <v>324</v>
      </c>
      <c r="H205" s="20">
        <v>2022</v>
      </c>
      <c r="I205" s="20" t="s">
        <v>463</v>
      </c>
      <c r="J205" s="21" t="s">
        <v>463</v>
      </c>
      <c r="K205" s="20"/>
      <c r="L205" s="4"/>
      <c r="M205" s="4"/>
      <c r="N205" s="4"/>
      <c r="O205" s="4"/>
      <c r="P205" s="10">
        <v>202</v>
      </c>
      <c r="Q205" s="10">
        <v>56</v>
      </c>
      <c r="R205" s="11">
        <v>7</v>
      </c>
      <c r="S205" s="12" t="s">
        <v>480</v>
      </c>
      <c r="T205" s="12">
        <v>8888</v>
      </c>
      <c r="U205" s="12">
        <v>8888</v>
      </c>
      <c r="V205" s="4" t="str">
        <f>VLOOKUP(W205,'Ítems Presupuestarios'!$A$4:$C$42,3,FALSE)</f>
        <v>78-Transferencias o Donaciones para Inversión</v>
      </c>
      <c r="W205" s="4">
        <v>780204</v>
      </c>
      <c r="X205" s="4" t="str">
        <f>VLOOKUP(W205,'Ítems Presupuestarios'!$A$4:$C$42,2,FALSE)</f>
        <v>Transferencias y Donaciones al Sector Privado no Financiero</v>
      </c>
      <c r="Y205" s="25"/>
      <c r="Z205" s="25"/>
      <c r="AA205" s="25"/>
      <c r="AB205" s="25"/>
      <c r="AC205" s="25"/>
      <c r="AD205" s="25"/>
      <c r="AE205" s="25">
        <v>6626.17</v>
      </c>
      <c r="AF205" s="25"/>
      <c r="AG205" s="25"/>
      <c r="AH205" s="25"/>
      <c r="AI205" s="25"/>
      <c r="AJ205" s="25"/>
      <c r="AK205" s="25"/>
      <c r="AL205" s="25"/>
      <c r="AM205" s="25"/>
      <c r="AN205" s="25"/>
      <c r="AO205" s="25"/>
      <c r="AP205" s="25"/>
      <c r="AQ205" s="25"/>
      <c r="AR205" s="25"/>
      <c r="AS205" s="25"/>
      <c r="AT205" s="25"/>
      <c r="AU205" s="25"/>
      <c r="AV205" s="25"/>
      <c r="AW205" s="25"/>
      <c r="AX205" s="25"/>
      <c r="AY205" s="25"/>
      <c r="AZ205" s="25"/>
      <c r="BA205" s="25"/>
      <c r="BB205" s="25"/>
      <c r="BC205" s="25"/>
      <c r="BD205" s="25"/>
      <c r="BE205" s="25"/>
      <c r="BF205" s="25"/>
      <c r="BG205" s="25"/>
      <c r="BH205" s="25"/>
      <c r="BI205" s="17">
        <f t="shared" si="21"/>
        <v>6626.17</v>
      </c>
      <c r="BJ205" s="16">
        <f t="shared" si="22"/>
        <v>0</v>
      </c>
      <c r="BK205" s="16">
        <f t="shared" si="23"/>
        <v>6626.17</v>
      </c>
      <c r="BL205" s="16">
        <v>6626.17</v>
      </c>
      <c r="BM205" s="16"/>
      <c r="BN205" s="16"/>
      <c r="BO205" s="16"/>
      <c r="BP205" s="16"/>
      <c r="BQ205" s="16"/>
      <c r="BR205" s="16"/>
      <c r="BS205" s="16"/>
      <c r="BT205" s="17">
        <f t="shared" si="24"/>
        <v>0</v>
      </c>
      <c r="BU205" s="26"/>
    </row>
    <row r="206" spans="1:73" s="57" customFormat="1" ht="38.25" x14ac:dyDescent="0.25">
      <c r="A206" s="20" t="s">
        <v>89</v>
      </c>
      <c r="B206" s="20" t="s">
        <v>91</v>
      </c>
      <c r="C206" s="20" t="s">
        <v>90</v>
      </c>
      <c r="D206" s="20" t="s">
        <v>92</v>
      </c>
      <c r="E206" s="4" t="s">
        <v>211</v>
      </c>
      <c r="F206" s="20" t="s">
        <v>212</v>
      </c>
      <c r="G206" s="20" t="s">
        <v>325</v>
      </c>
      <c r="H206" s="20">
        <v>2022</v>
      </c>
      <c r="I206" s="20" t="s">
        <v>450</v>
      </c>
      <c r="J206" s="21" t="s">
        <v>450</v>
      </c>
      <c r="K206" s="20"/>
      <c r="L206" s="4"/>
      <c r="M206" s="4"/>
      <c r="N206" s="4"/>
      <c r="O206" s="4"/>
      <c r="P206" s="10">
        <v>202</v>
      </c>
      <c r="Q206" s="10">
        <v>56</v>
      </c>
      <c r="R206" s="11">
        <v>7</v>
      </c>
      <c r="S206" s="12" t="s">
        <v>480</v>
      </c>
      <c r="T206" s="12">
        <v>8888</v>
      </c>
      <c r="U206" s="12">
        <v>8888</v>
      </c>
      <c r="V206" s="4" t="str">
        <f>VLOOKUP(W206,'Ítems Presupuestarios'!$A$4:$C$42,3,FALSE)</f>
        <v>78-Transferencias o Donaciones para Inversión</v>
      </c>
      <c r="W206" s="4">
        <v>780204</v>
      </c>
      <c r="X206" s="4" t="str">
        <f>VLOOKUP(W206,'Ítems Presupuestarios'!$A$4:$C$42,2,FALSE)</f>
        <v>Transferencias y Donaciones al Sector Privado no Financiero</v>
      </c>
      <c r="Y206" s="25"/>
      <c r="Z206" s="25"/>
      <c r="AA206" s="25"/>
      <c r="AB206" s="25"/>
      <c r="AC206" s="25"/>
      <c r="AD206" s="25"/>
      <c r="AE206" s="25">
        <v>33.297350000000002</v>
      </c>
      <c r="AF206" s="25"/>
      <c r="AG206" s="25"/>
      <c r="AH206" s="25"/>
      <c r="AI206" s="25"/>
      <c r="AJ206" s="25"/>
      <c r="AK206" s="25"/>
      <c r="AL206" s="25"/>
      <c r="AM206" s="25"/>
      <c r="AN206" s="25"/>
      <c r="AO206" s="25"/>
      <c r="AP206" s="25"/>
      <c r="AQ206" s="25"/>
      <c r="AR206" s="25"/>
      <c r="AS206" s="25"/>
      <c r="AT206" s="25"/>
      <c r="AU206" s="25"/>
      <c r="AV206" s="25"/>
      <c r="AW206" s="25"/>
      <c r="AX206" s="25"/>
      <c r="AY206" s="25"/>
      <c r="AZ206" s="25"/>
      <c r="BA206" s="25"/>
      <c r="BB206" s="25"/>
      <c r="BC206" s="25"/>
      <c r="BD206" s="25"/>
      <c r="BE206" s="25"/>
      <c r="BF206" s="25"/>
      <c r="BG206" s="25"/>
      <c r="BH206" s="25"/>
      <c r="BI206" s="17">
        <f t="shared" si="21"/>
        <v>33.297350000000002</v>
      </c>
      <c r="BJ206" s="16">
        <f t="shared" si="22"/>
        <v>0</v>
      </c>
      <c r="BK206" s="16">
        <f t="shared" si="23"/>
        <v>33.297350000000002</v>
      </c>
      <c r="BL206" s="16">
        <v>33.299999999999997</v>
      </c>
      <c r="BM206" s="16"/>
      <c r="BN206" s="16"/>
      <c r="BO206" s="16"/>
      <c r="BP206" s="16"/>
      <c r="BQ206" s="16"/>
      <c r="BR206" s="16"/>
      <c r="BS206" s="16"/>
      <c r="BT206" s="17">
        <f t="shared" si="24"/>
        <v>-2.6499999999956003E-3</v>
      </c>
      <c r="BU206" s="26"/>
    </row>
    <row r="207" spans="1:73" s="57" customFormat="1" ht="51" x14ac:dyDescent="0.25">
      <c r="A207" s="20" t="s">
        <v>89</v>
      </c>
      <c r="B207" s="20" t="s">
        <v>91</v>
      </c>
      <c r="C207" s="20" t="s">
        <v>90</v>
      </c>
      <c r="D207" s="20" t="s">
        <v>203</v>
      </c>
      <c r="E207" s="4" t="s">
        <v>215</v>
      </c>
      <c r="F207" s="20" t="s">
        <v>216</v>
      </c>
      <c r="G207" s="20" t="s">
        <v>326</v>
      </c>
      <c r="H207" s="20">
        <v>2022</v>
      </c>
      <c r="I207" s="20" t="s">
        <v>463</v>
      </c>
      <c r="J207" s="21" t="s">
        <v>463</v>
      </c>
      <c r="K207" s="20"/>
      <c r="L207" s="4"/>
      <c r="M207" s="4"/>
      <c r="N207" s="4"/>
      <c r="O207" s="4"/>
      <c r="P207" s="10">
        <v>202</v>
      </c>
      <c r="Q207" s="10">
        <v>56</v>
      </c>
      <c r="R207" s="11">
        <v>7</v>
      </c>
      <c r="S207" s="12" t="s">
        <v>480</v>
      </c>
      <c r="T207" s="12">
        <v>8888</v>
      </c>
      <c r="U207" s="12">
        <v>8888</v>
      </c>
      <c r="V207" s="4" t="str">
        <f>VLOOKUP(W207,'Ítems Presupuestarios'!$A$4:$C$42,3,FALSE)</f>
        <v>78-Transferencias o Donaciones para Inversión</v>
      </c>
      <c r="W207" s="4">
        <v>780204</v>
      </c>
      <c r="X207" s="4" t="str">
        <f>VLOOKUP(W207,'Ítems Presupuestarios'!$A$4:$C$42,2,FALSE)</f>
        <v>Transferencias y Donaciones al Sector Privado no Financiero</v>
      </c>
      <c r="Y207" s="25"/>
      <c r="Z207" s="25"/>
      <c r="AA207" s="25"/>
      <c r="AB207" s="25"/>
      <c r="AC207" s="25"/>
      <c r="AD207" s="25"/>
      <c r="AE207" s="25">
        <v>84333.08</v>
      </c>
      <c r="AF207" s="25"/>
      <c r="AG207" s="25"/>
      <c r="AH207" s="25"/>
      <c r="AI207" s="25"/>
      <c r="AJ207" s="25"/>
      <c r="AK207" s="25"/>
      <c r="AL207" s="25"/>
      <c r="AM207" s="25"/>
      <c r="AN207" s="25"/>
      <c r="AO207" s="25"/>
      <c r="AP207" s="25"/>
      <c r="AQ207" s="25"/>
      <c r="AR207" s="25"/>
      <c r="AS207" s="25"/>
      <c r="AT207" s="25"/>
      <c r="AU207" s="25"/>
      <c r="AV207" s="25"/>
      <c r="AW207" s="25"/>
      <c r="AX207" s="25"/>
      <c r="AY207" s="25"/>
      <c r="AZ207" s="25"/>
      <c r="BA207" s="25"/>
      <c r="BB207" s="25"/>
      <c r="BC207" s="25"/>
      <c r="BD207" s="25"/>
      <c r="BE207" s="25"/>
      <c r="BF207" s="25"/>
      <c r="BG207" s="25"/>
      <c r="BH207" s="25"/>
      <c r="BI207" s="17">
        <f t="shared" si="21"/>
        <v>84333.08</v>
      </c>
      <c r="BJ207" s="16">
        <f t="shared" si="22"/>
        <v>0</v>
      </c>
      <c r="BK207" s="16">
        <f t="shared" si="23"/>
        <v>84333.08</v>
      </c>
      <c r="BL207" s="16"/>
      <c r="BM207" s="16"/>
      <c r="BN207" s="16"/>
      <c r="BO207" s="16"/>
      <c r="BP207" s="16"/>
      <c r="BQ207" s="16"/>
      <c r="BR207" s="16"/>
      <c r="BS207" s="16"/>
      <c r="BT207" s="17">
        <f t="shared" si="24"/>
        <v>84333.08</v>
      </c>
      <c r="BU207" s="26"/>
    </row>
    <row r="208" spans="1:73" s="57" customFormat="1" ht="51" x14ac:dyDescent="0.25">
      <c r="A208" s="20" t="s">
        <v>89</v>
      </c>
      <c r="B208" s="20" t="s">
        <v>91</v>
      </c>
      <c r="C208" s="20" t="s">
        <v>90</v>
      </c>
      <c r="D208" s="20" t="s">
        <v>203</v>
      </c>
      <c r="E208" s="4" t="s">
        <v>215</v>
      </c>
      <c r="F208" s="20" t="s">
        <v>216</v>
      </c>
      <c r="G208" s="20" t="s">
        <v>327</v>
      </c>
      <c r="H208" s="20">
        <v>2022</v>
      </c>
      <c r="I208" s="20" t="s">
        <v>450</v>
      </c>
      <c r="J208" s="21" t="s">
        <v>450</v>
      </c>
      <c r="K208" s="20"/>
      <c r="L208" s="4"/>
      <c r="M208" s="4"/>
      <c r="N208" s="4"/>
      <c r="O208" s="4"/>
      <c r="P208" s="10">
        <v>202</v>
      </c>
      <c r="Q208" s="10">
        <v>56</v>
      </c>
      <c r="R208" s="11">
        <v>7</v>
      </c>
      <c r="S208" s="12" t="s">
        <v>480</v>
      </c>
      <c r="T208" s="12">
        <v>8888</v>
      </c>
      <c r="U208" s="12">
        <v>8888</v>
      </c>
      <c r="V208" s="4" t="str">
        <f>VLOOKUP(W208,'Ítems Presupuestarios'!$A$4:$C$42,3,FALSE)</f>
        <v>78-Transferencias o Donaciones para Inversión</v>
      </c>
      <c r="W208" s="4">
        <v>780204</v>
      </c>
      <c r="X208" s="4" t="str">
        <f>VLOOKUP(W208,'Ítems Presupuestarios'!$A$4:$C$42,2,FALSE)</f>
        <v>Transferencias y Donaciones al Sector Privado no Financiero</v>
      </c>
      <c r="Y208" s="25"/>
      <c r="Z208" s="25"/>
      <c r="AA208" s="25"/>
      <c r="AB208" s="25"/>
      <c r="AC208" s="25"/>
      <c r="AD208" s="25"/>
      <c r="AE208" s="25">
        <v>423.78430000000003</v>
      </c>
      <c r="AF208" s="25"/>
      <c r="AG208" s="25"/>
      <c r="AH208" s="25"/>
      <c r="AI208" s="25"/>
      <c r="AJ208" s="25"/>
      <c r="AK208" s="25"/>
      <c r="AL208" s="25"/>
      <c r="AM208" s="25"/>
      <c r="AN208" s="25"/>
      <c r="AO208" s="25"/>
      <c r="AP208" s="25"/>
      <c r="AQ208" s="25"/>
      <c r="AR208" s="25"/>
      <c r="AS208" s="25"/>
      <c r="AT208" s="25"/>
      <c r="AU208" s="25"/>
      <c r="AV208" s="25"/>
      <c r="AW208" s="25"/>
      <c r="AX208" s="25"/>
      <c r="AY208" s="25"/>
      <c r="AZ208" s="25"/>
      <c r="BA208" s="25"/>
      <c r="BB208" s="25"/>
      <c r="BC208" s="25"/>
      <c r="BD208" s="25"/>
      <c r="BE208" s="25"/>
      <c r="BF208" s="25"/>
      <c r="BG208" s="25"/>
      <c r="BH208" s="25"/>
      <c r="BI208" s="17">
        <f t="shared" si="21"/>
        <v>423.78430000000003</v>
      </c>
      <c r="BJ208" s="16">
        <f t="shared" si="22"/>
        <v>0</v>
      </c>
      <c r="BK208" s="16">
        <f t="shared" si="23"/>
        <v>423.78430000000003</v>
      </c>
      <c r="BL208" s="16"/>
      <c r="BM208" s="16"/>
      <c r="BN208" s="16"/>
      <c r="BO208" s="16"/>
      <c r="BP208" s="16"/>
      <c r="BQ208" s="16"/>
      <c r="BR208" s="16"/>
      <c r="BS208" s="16"/>
      <c r="BT208" s="17">
        <f t="shared" si="24"/>
        <v>423.78430000000003</v>
      </c>
      <c r="BU208" s="26"/>
    </row>
    <row r="209" spans="1:73" s="57" customFormat="1" ht="51" x14ac:dyDescent="0.25">
      <c r="A209" s="20" t="s">
        <v>89</v>
      </c>
      <c r="B209" s="20" t="s">
        <v>91</v>
      </c>
      <c r="C209" s="20" t="s">
        <v>90</v>
      </c>
      <c r="D209" s="20" t="s">
        <v>203</v>
      </c>
      <c r="E209" s="4" t="s">
        <v>219</v>
      </c>
      <c r="F209" s="20" t="s">
        <v>212</v>
      </c>
      <c r="G209" s="20" t="s">
        <v>324</v>
      </c>
      <c r="H209" s="20">
        <v>2022</v>
      </c>
      <c r="I209" s="20" t="s">
        <v>463</v>
      </c>
      <c r="J209" s="21" t="s">
        <v>463</v>
      </c>
      <c r="K209" s="20"/>
      <c r="L209" s="4"/>
      <c r="M209" s="4"/>
      <c r="N209" s="4"/>
      <c r="O209" s="4"/>
      <c r="P209" s="10">
        <v>202</v>
      </c>
      <c r="Q209" s="10">
        <v>56</v>
      </c>
      <c r="R209" s="11">
        <v>7</v>
      </c>
      <c r="S209" s="12" t="s">
        <v>480</v>
      </c>
      <c r="T209" s="12">
        <v>8888</v>
      </c>
      <c r="U209" s="12">
        <v>8888</v>
      </c>
      <c r="V209" s="4" t="str">
        <f>VLOOKUP(W209,'Ítems Presupuestarios'!$A$4:$C$42,3,FALSE)</f>
        <v>78-Transferencias o Donaciones para Inversión</v>
      </c>
      <c r="W209" s="4">
        <v>780204</v>
      </c>
      <c r="X209" s="4" t="str">
        <f>VLOOKUP(W209,'Ítems Presupuestarios'!$A$4:$C$42,2,FALSE)</f>
        <v>Transferencias y Donaciones al Sector Privado no Financiero</v>
      </c>
      <c r="Y209" s="25"/>
      <c r="Z209" s="25"/>
      <c r="AA209" s="25"/>
      <c r="AB209" s="25"/>
      <c r="AC209" s="25"/>
      <c r="AD209" s="25"/>
      <c r="AE209" s="25">
        <v>10541.64</v>
      </c>
      <c r="AF209" s="25"/>
      <c r="AG209" s="25"/>
      <c r="AH209" s="25"/>
      <c r="AI209" s="25"/>
      <c r="AJ209" s="25"/>
      <c r="AK209" s="25"/>
      <c r="AL209" s="25"/>
      <c r="AM209" s="25"/>
      <c r="AN209" s="25"/>
      <c r="AO209" s="25"/>
      <c r="AP209" s="25"/>
      <c r="AQ209" s="25"/>
      <c r="AR209" s="25"/>
      <c r="AS209" s="25"/>
      <c r="AT209" s="25"/>
      <c r="AU209" s="25"/>
      <c r="AV209" s="25"/>
      <c r="AW209" s="25"/>
      <c r="AX209" s="25"/>
      <c r="AY209" s="25"/>
      <c r="AZ209" s="25"/>
      <c r="BA209" s="25"/>
      <c r="BB209" s="25"/>
      <c r="BC209" s="25"/>
      <c r="BD209" s="25"/>
      <c r="BE209" s="25"/>
      <c r="BF209" s="25"/>
      <c r="BG209" s="25"/>
      <c r="BH209" s="25"/>
      <c r="BI209" s="17">
        <f t="shared" si="21"/>
        <v>10541.64</v>
      </c>
      <c r="BJ209" s="16">
        <f t="shared" si="22"/>
        <v>0</v>
      </c>
      <c r="BK209" s="16">
        <f t="shared" si="23"/>
        <v>10541.64</v>
      </c>
      <c r="BL209" s="16"/>
      <c r="BM209" s="16"/>
      <c r="BN209" s="16"/>
      <c r="BO209" s="16"/>
      <c r="BP209" s="16"/>
      <c r="BQ209" s="16"/>
      <c r="BR209" s="16"/>
      <c r="BS209" s="16"/>
      <c r="BT209" s="17">
        <f t="shared" si="24"/>
        <v>10541.64</v>
      </c>
      <c r="BU209" s="26"/>
    </row>
    <row r="210" spans="1:73" s="57" customFormat="1" ht="51" x14ac:dyDescent="0.25">
      <c r="A210" s="20" t="s">
        <v>89</v>
      </c>
      <c r="B210" s="20" t="s">
        <v>91</v>
      </c>
      <c r="C210" s="20" t="s">
        <v>90</v>
      </c>
      <c r="D210" s="20" t="s">
        <v>203</v>
      </c>
      <c r="E210" s="4" t="s">
        <v>219</v>
      </c>
      <c r="F210" s="20" t="s">
        <v>212</v>
      </c>
      <c r="G210" s="20" t="s">
        <v>325</v>
      </c>
      <c r="H210" s="20">
        <v>2022</v>
      </c>
      <c r="I210" s="20" t="s">
        <v>450</v>
      </c>
      <c r="J210" s="21" t="s">
        <v>450</v>
      </c>
      <c r="K210" s="20"/>
      <c r="L210" s="4"/>
      <c r="M210" s="4"/>
      <c r="N210" s="4"/>
      <c r="O210" s="4"/>
      <c r="P210" s="10">
        <v>202</v>
      </c>
      <c r="Q210" s="10">
        <v>56</v>
      </c>
      <c r="R210" s="11">
        <v>7</v>
      </c>
      <c r="S210" s="12" t="s">
        <v>480</v>
      </c>
      <c r="T210" s="12">
        <v>8888</v>
      </c>
      <c r="U210" s="12">
        <v>8888</v>
      </c>
      <c r="V210" s="4" t="str">
        <f>VLOOKUP(W210,'Ítems Presupuestarios'!$A$4:$C$42,3,FALSE)</f>
        <v>78-Transferencias o Donaciones para Inversión</v>
      </c>
      <c r="W210" s="4">
        <v>780204</v>
      </c>
      <c r="X210" s="4" t="str">
        <f>VLOOKUP(W210,'Ítems Presupuestarios'!$A$4:$C$42,2,FALSE)</f>
        <v>Transferencias y Donaciones al Sector Privado no Financiero</v>
      </c>
      <c r="Y210" s="25"/>
      <c r="Z210" s="25"/>
      <c r="AA210" s="25"/>
      <c r="AB210" s="25"/>
      <c r="AC210" s="25"/>
      <c r="AD210" s="25"/>
      <c r="AE210" s="25">
        <v>52.973049999999994</v>
      </c>
      <c r="AF210" s="25"/>
      <c r="AG210" s="25"/>
      <c r="AH210" s="25"/>
      <c r="AI210" s="25"/>
      <c r="AJ210" s="25"/>
      <c r="AK210" s="25"/>
      <c r="AL210" s="25"/>
      <c r="AM210" s="25"/>
      <c r="AN210" s="25"/>
      <c r="AO210" s="25"/>
      <c r="AP210" s="25"/>
      <c r="AQ210" s="25"/>
      <c r="AR210" s="25"/>
      <c r="AS210" s="25"/>
      <c r="AT210" s="25"/>
      <c r="AU210" s="25"/>
      <c r="AV210" s="25"/>
      <c r="AW210" s="25"/>
      <c r="AX210" s="25"/>
      <c r="AY210" s="25"/>
      <c r="AZ210" s="25"/>
      <c r="BA210" s="25"/>
      <c r="BB210" s="25"/>
      <c r="BC210" s="25"/>
      <c r="BD210" s="25"/>
      <c r="BE210" s="25"/>
      <c r="BF210" s="25"/>
      <c r="BG210" s="25"/>
      <c r="BH210" s="25"/>
      <c r="BI210" s="17">
        <f t="shared" si="21"/>
        <v>52.973049999999994</v>
      </c>
      <c r="BJ210" s="16">
        <f t="shared" si="22"/>
        <v>0</v>
      </c>
      <c r="BK210" s="16">
        <f t="shared" si="23"/>
        <v>52.973049999999994</v>
      </c>
      <c r="BL210" s="16"/>
      <c r="BM210" s="16"/>
      <c r="BN210" s="16"/>
      <c r="BO210" s="16"/>
      <c r="BP210" s="16"/>
      <c r="BQ210" s="16"/>
      <c r="BR210" s="16"/>
      <c r="BS210" s="16"/>
      <c r="BT210" s="17">
        <f t="shared" si="24"/>
        <v>52.973049999999994</v>
      </c>
      <c r="BU210" s="26"/>
    </row>
    <row r="211" spans="1:73" s="57" customFormat="1" ht="51" x14ac:dyDescent="0.25">
      <c r="A211" s="20" t="s">
        <v>89</v>
      </c>
      <c r="B211" s="20" t="s">
        <v>91</v>
      </c>
      <c r="C211" s="20" t="s">
        <v>90</v>
      </c>
      <c r="D211" s="20" t="s">
        <v>203</v>
      </c>
      <c r="E211" s="4" t="s">
        <v>221</v>
      </c>
      <c r="F211" s="20" t="s">
        <v>208</v>
      </c>
      <c r="G211" s="20" t="s">
        <v>328</v>
      </c>
      <c r="H211" s="20">
        <v>2022</v>
      </c>
      <c r="I211" s="20" t="s">
        <v>463</v>
      </c>
      <c r="J211" s="21" t="s">
        <v>463</v>
      </c>
      <c r="K211" s="20"/>
      <c r="L211" s="4"/>
      <c r="M211" s="4"/>
      <c r="N211" s="4"/>
      <c r="O211" s="4"/>
      <c r="P211" s="10">
        <v>202</v>
      </c>
      <c r="Q211" s="10">
        <v>56</v>
      </c>
      <c r="R211" s="11">
        <v>7</v>
      </c>
      <c r="S211" s="12" t="s">
        <v>480</v>
      </c>
      <c r="T211" s="12">
        <v>8888</v>
      </c>
      <c r="U211" s="12">
        <v>8888</v>
      </c>
      <c r="V211" s="4" t="str">
        <f>VLOOKUP(W211,'Ítems Presupuestarios'!$A$4:$C$42,3,FALSE)</f>
        <v>78-Transferencias o Donaciones para Inversión</v>
      </c>
      <c r="W211" s="4">
        <v>780204</v>
      </c>
      <c r="X211" s="4" t="str">
        <f>VLOOKUP(W211,'Ítems Presupuestarios'!$A$4:$C$42,2,FALSE)</f>
        <v>Transferencias y Donaciones al Sector Privado no Financiero</v>
      </c>
      <c r="Y211" s="25"/>
      <c r="Z211" s="25"/>
      <c r="AA211" s="25"/>
      <c r="AB211" s="25"/>
      <c r="AC211" s="25"/>
      <c r="AD211" s="25"/>
      <c r="AE211" s="25">
        <v>6776.76</v>
      </c>
      <c r="AF211" s="25"/>
      <c r="AG211" s="25"/>
      <c r="AH211" s="25"/>
      <c r="AI211" s="25"/>
      <c r="AJ211" s="25"/>
      <c r="AK211" s="25"/>
      <c r="AL211" s="25"/>
      <c r="AM211" s="25"/>
      <c r="AN211" s="25"/>
      <c r="AO211" s="25"/>
      <c r="AP211" s="25"/>
      <c r="AQ211" s="25"/>
      <c r="AR211" s="25"/>
      <c r="AS211" s="25"/>
      <c r="AT211" s="25"/>
      <c r="AU211" s="25"/>
      <c r="AV211" s="25"/>
      <c r="AW211" s="25"/>
      <c r="AX211" s="25"/>
      <c r="AY211" s="25"/>
      <c r="AZ211" s="25"/>
      <c r="BA211" s="25"/>
      <c r="BB211" s="25"/>
      <c r="BC211" s="25"/>
      <c r="BD211" s="25"/>
      <c r="BE211" s="25"/>
      <c r="BF211" s="25"/>
      <c r="BG211" s="25"/>
      <c r="BH211" s="25"/>
      <c r="BI211" s="17">
        <f t="shared" si="21"/>
        <v>6776.76</v>
      </c>
      <c r="BJ211" s="16">
        <f t="shared" si="22"/>
        <v>0</v>
      </c>
      <c r="BK211" s="16">
        <f t="shared" si="23"/>
        <v>6776.76</v>
      </c>
      <c r="BL211" s="16"/>
      <c r="BM211" s="16"/>
      <c r="BN211" s="16"/>
      <c r="BO211" s="16"/>
      <c r="BP211" s="16"/>
      <c r="BQ211" s="16"/>
      <c r="BR211" s="16"/>
      <c r="BS211" s="16"/>
      <c r="BT211" s="17">
        <f t="shared" si="24"/>
        <v>6776.76</v>
      </c>
      <c r="BU211" s="26"/>
    </row>
    <row r="212" spans="1:73" s="57" customFormat="1" ht="51" x14ac:dyDescent="0.25">
      <c r="A212" s="20" t="s">
        <v>89</v>
      </c>
      <c r="B212" s="20" t="s">
        <v>91</v>
      </c>
      <c r="C212" s="20" t="s">
        <v>90</v>
      </c>
      <c r="D212" s="20" t="s">
        <v>203</v>
      </c>
      <c r="E212" s="4" t="s">
        <v>221</v>
      </c>
      <c r="F212" s="20" t="s">
        <v>208</v>
      </c>
      <c r="G212" s="20" t="s">
        <v>329</v>
      </c>
      <c r="H212" s="20">
        <v>2022</v>
      </c>
      <c r="I212" s="20" t="s">
        <v>450</v>
      </c>
      <c r="J212" s="21" t="s">
        <v>450</v>
      </c>
      <c r="K212" s="20"/>
      <c r="L212" s="4"/>
      <c r="M212" s="4"/>
      <c r="N212" s="4"/>
      <c r="O212" s="4"/>
      <c r="P212" s="10">
        <v>202</v>
      </c>
      <c r="Q212" s="10">
        <v>56</v>
      </c>
      <c r="R212" s="11">
        <v>7</v>
      </c>
      <c r="S212" s="12" t="s">
        <v>480</v>
      </c>
      <c r="T212" s="12">
        <v>8888</v>
      </c>
      <c r="U212" s="12">
        <v>8888</v>
      </c>
      <c r="V212" s="4" t="str">
        <f>VLOOKUP(W212,'Ítems Presupuestarios'!$A$4:$C$42,3,FALSE)</f>
        <v>78-Transferencias o Donaciones para Inversión</v>
      </c>
      <c r="W212" s="4">
        <v>780204</v>
      </c>
      <c r="X212" s="4" t="str">
        <f>VLOOKUP(W212,'Ítems Presupuestarios'!$A$4:$C$42,2,FALSE)</f>
        <v>Transferencias y Donaciones al Sector Privado no Financiero</v>
      </c>
      <c r="Y212" s="25"/>
      <c r="Z212" s="25"/>
      <c r="AA212" s="25"/>
      <c r="AB212" s="25"/>
      <c r="AC212" s="25"/>
      <c r="AD212" s="25"/>
      <c r="AE212" s="25">
        <v>34.054100000000005</v>
      </c>
      <c r="AF212" s="25"/>
      <c r="AG212" s="25"/>
      <c r="AH212" s="25"/>
      <c r="AI212" s="25"/>
      <c r="AJ212" s="25"/>
      <c r="AK212" s="25"/>
      <c r="AL212" s="25"/>
      <c r="AM212" s="25"/>
      <c r="AN212" s="25"/>
      <c r="AO212" s="25"/>
      <c r="AP212" s="25"/>
      <c r="AQ212" s="25"/>
      <c r="AR212" s="25"/>
      <c r="AS212" s="25"/>
      <c r="AT212" s="25"/>
      <c r="AU212" s="25"/>
      <c r="AV212" s="25"/>
      <c r="AW212" s="25"/>
      <c r="AX212" s="25"/>
      <c r="AY212" s="25"/>
      <c r="AZ212" s="25"/>
      <c r="BA212" s="25"/>
      <c r="BB212" s="25"/>
      <c r="BC212" s="25"/>
      <c r="BD212" s="25"/>
      <c r="BE212" s="25"/>
      <c r="BF212" s="25"/>
      <c r="BG212" s="25"/>
      <c r="BH212" s="25"/>
      <c r="BI212" s="17">
        <f t="shared" si="21"/>
        <v>34.054100000000005</v>
      </c>
      <c r="BJ212" s="16">
        <f t="shared" si="22"/>
        <v>0</v>
      </c>
      <c r="BK212" s="16">
        <f t="shared" si="23"/>
        <v>34.054100000000005</v>
      </c>
      <c r="BL212" s="16"/>
      <c r="BM212" s="16"/>
      <c r="BN212" s="16"/>
      <c r="BO212" s="16"/>
      <c r="BP212" s="16"/>
      <c r="BQ212" s="16"/>
      <c r="BR212" s="16"/>
      <c r="BS212" s="16"/>
      <c r="BT212" s="17">
        <f t="shared" si="24"/>
        <v>34.054100000000005</v>
      </c>
      <c r="BU212" s="26"/>
    </row>
    <row r="213" spans="1:73" s="57" customFormat="1" ht="38.25" x14ac:dyDescent="0.25">
      <c r="A213" s="20" t="s">
        <v>89</v>
      </c>
      <c r="B213" s="20" t="s">
        <v>91</v>
      </c>
      <c r="C213" s="20" t="s">
        <v>90</v>
      </c>
      <c r="D213" s="20" t="s">
        <v>92</v>
      </c>
      <c r="E213" s="4" t="s">
        <v>207</v>
      </c>
      <c r="F213" s="20" t="s">
        <v>208</v>
      </c>
      <c r="G213" s="20" t="s">
        <v>330</v>
      </c>
      <c r="H213" s="20">
        <v>2022</v>
      </c>
      <c r="I213" s="20" t="s">
        <v>464</v>
      </c>
      <c r="J213" s="21" t="s">
        <v>464</v>
      </c>
      <c r="K213" s="20"/>
      <c r="L213" s="4"/>
      <c r="M213" s="4"/>
      <c r="N213" s="4"/>
      <c r="O213" s="4"/>
      <c r="P213" s="10">
        <v>202</v>
      </c>
      <c r="Q213" s="10">
        <v>56</v>
      </c>
      <c r="R213" s="11">
        <v>7</v>
      </c>
      <c r="S213" s="12" t="s">
        <v>480</v>
      </c>
      <c r="T213" s="12">
        <v>8888</v>
      </c>
      <c r="U213" s="12">
        <v>8888</v>
      </c>
      <c r="V213" s="4" t="str">
        <f>VLOOKUP(W213,'Ítems Presupuestarios'!$A$4:$C$42,3,FALSE)</f>
        <v>78-Transferencias o Donaciones para Inversión</v>
      </c>
      <c r="W213" s="4">
        <v>780204</v>
      </c>
      <c r="X213" s="4" t="str">
        <f>VLOOKUP(W213,'Ítems Presupuestarios'!$A$4:$C$42,2,FALSE)</f>
        <v>Transferencias y Donaciones al Sector Privado no Financiero</v>
      </c>
      <c r="Y213" s="25"/>
      <c r="Z213" s="25"/>
      <c r="AA213" s="25"/>
      <c r="AB213" s="25"/>
      <c r="AC213" s="25"/>
      <c r="AD213" s="25"/>
      <c r="AE213" s="25">
        <v>4597.57</v>
      </c>
      <c r="AF213" s="25"/>
      <c r="AG213" s="25"/>
      <c r="AH213" s="25"/>
      <c r="AI213" s="25"/>
      <c r="AJ213" s="25"/>
      <c r="AK213" s="25"/>
      <c r="AL213" s="25"/>
      <c r="AM213" s="25"/>
      <c r="AN213" s="25"/>
      <c r="AO213" s="25"/>
      <c r="AP213" s="25"/>
      <c r="AQ213" s="25"/>
      <c r="AR213" s="25"/>
      <c r="AS213" s="25"/>
      <c r="AT213" s="25"/>
      <c r="AU213" s="25"/>
      <c r="AV213" s="25"/>
      <c r="AW213" s="25"/>
      <c r="AX213" s="25"/>
      <c r="AY213" s="25"/>
      <c r="AZ213" s="25"/>
      <c r="BA213" s="25"/>
      <c r="BB213" s="25"/>
      <c r="BC213" s="25"/>
      <c r="BD213" s="25"/>
      <c r="BE213" s="25"/>
      <c r="BF213" s="25"/>
      <c r="BG213" s="25"/>
      <c r="BH213" s="25"/>
      <c r="BI213" s="17">
        <f t="shared" si="21"/>
        <v>4597.57</v>
      </c>
      <c r="BJ213" s="16">
        <f t="shared" si="22"/>
        <v>0</v>
      </c>
      <c r="BK213" s="16">
        <f t="shared" si="23"/>
        <v>4597.57</v>
      </c>
      <c r="BL213" s="16">
        <v>4597.57</v>
      </c>
      <c r="BM213" s="16"/>
      <c r="BN213" s="16"/>
      <c r="BO213" s="16"/>
      <c r="BP213" s="16"/>
      <c r="BQ213" s="16"/>
      <c r="BR213" s="16"/>
      <c r="BS213" s="16"/>
      <c r="BT213" s="17">
        <f t="shared" si="24"/>
        <v>0</v>
      </c>
      <c r="BU213" s="26"/>
    </row>
    <row r="214" spans="1:73" s="57" customFormat="1" ht="38.25" x14ac:dyDescent="0.25">
      <c r="A214" s="20" t="s">
        <v>89</v>
      </c>
      <c r="B214" s="20" t="s">
        <v>91</v>
      </c>
      <c r="C214" s="20" t="s">
        <v>90</v>
      </c>
      <c r="D214" s="20" t="s">
        <v>92</v>
      </c>
      <c r="E214" s="4" t="s">
        <v>207</v>
      </c>
      <c r="F214" s="20" t="s">
        <v>208</v>
      </c>
      <c r="G214" s="20" t="s">
        <v>331</v>
      </c>
      <c r="H214" s="20">
        <v>2022</v>
      </c>
      <c r="I214" s="20" t="s">
        <v>450</v>
      </c>
      <c r="J214" s="21" t="s">
        <v>450</v>
      </c>
      <c r="K214" s="20"/>
      <c r="L214" s="4"/>
      <c r="M214" s="4"/>
      <c r="N214" s="4"/>
      <c r="O214" s="4"/>
      <c r="P214" s="10">
        <v>202</v>
      </c>
      <c r="Q214" s="10">
        <v>56</v>
      </c>
      <c r="R214" s="11">
        <v>7</v>
      </c>
      <c r="S214" s="12" t="s">
        <v>480</v>
      </c>
      <c r="T214" s="12">
        <v>8888</v>
      </c>
      <c r="U214" s="12">
        <v>8888</v>
      </c>
      <c r="V214" s="4" t="str">
        <f>VLOOKUP(W214,'Ítems Presupuestarios'!$A$4:$C$42,3,FALSE)</f>
        <v>78-Transferencias o Donaciones para Inversión</v>
      </c>
      <c r="W214" s="4">
        <v>780204</v>
      </c>
      <c r="X214" s="4" t="str">
        <f>VLOOKUP(W214,'Ítems Presupuestarios'!$A$4:$C$42,2,FALSE)</f>
        <v>Transferencias y Donaciones al Sector Privado no Financiero</v>
      </c>
      <c r="Y214" s="25"/>
      <c r="Z214" s="25"/>
      <c r="AA214" s="25"/>
      <c r="AB214" s="25"/>
      <c r="AC214" s="25"/>
      <c r="AD214" s="25"/>
      <c r="AE214" s="25">
        <v>23.103350000000002</v>
      </c>
      <c r="AF214" s="25"/>
      <c r="AG214" s="25"/>
      <c r="AH214" s="25"/>
      <c r="AI214" s="25"/>
      <c r="AJ214" s="25"/>
      <c r="AK214" s="25"/>
      <c r="AL214" s="25"/>
      <c r="AM214" s="25"/>
      <c r="AN214" s="25"/>
      <c r="AO214" s="25"/>
      <c r="AP214" s="25"/>
      <c r="AQ214" s="25"/>
      <c r="AR214" s="25"/>
      <c r="AS214" s="25"/>
      <c r="AT214" s="25"/>
      <c r="AU214" s="25"/>
      <c r="AV214" s="25"/>
      <c r="AW214" s="25"/>
      <c r="AX214" s="25"/>
      <c r="AY214" s="25"/>
      <c r="AZ214" s="25"/>
      <c r="BA214" s="25"/>
      <c r="BB214" s="25"/>
      <c r="BC214" s="25"/>
      <c r="BD214" s="25"/>
      <c r="BE214" s="25"/>
      <c r="BF214" s="25"/>
      <c r="BG214" s="25"/>
      <c r="BH214" s="25"/>
      <c r="BI214" s="17">
        <f t="shared" si="21"/>
        <v>23.103350000000002</v>
      </c>
      <c r="BJ214" s="16">
        <f t="shared" si="22"/>
        <v>0</v>
      </c>
      <c r="BK214" s="16">
        <f t="shared" si="23"/>
        <v>23.103350000000002</v>
      </c>
      <c r="BL214" s="16">
        <v>23.1</v>
      </c>
      <c r="BM214" s="16"/>
      <c r="BN214" s="16"/>
      <c r="BO214" s="16"/>
      <c r="BP214" s="16"/>
      <c r="BQ214" s="16"/>
      <c r="BR214" s="16"/>
      <c r="BS214" s="16"/>
      <c r="BT214" s="17">
        <f t="shared" si="24"/>
        <v>3.3500000000010743E-3</v>
      </c>
      <c r="BU214" s="26"/>
    </row>
    <row r="215" spans="1:73" s="57" customFormat="1" ht="38.25" x14ac:dyDescent="0.25">
      <c r="A215" s="20" t="s">
        <v>89</v>
      </c>
      <c r="B215" s="20" t="s">
        <v>91</v>
      </c>
      <c r="C215" s="20" t="s">
        <v>90</v>
      </c>
      <c r="D215" s="20" t="s">
        <v>92</v>
      </c>
      <c r="E215" s="4" t="s">
        <v>211</v>
      </c>
      <c r="F215" s="20" t="s">
        <v>212</v>
      </c>
      <c r="G215" s="20" t="s">
        <v>332</v>
      </c>
      <c r="H215" s="20">
        <v>2022</v>
      </c>
      <c r="I215" s="20" t="s">
        <v>464</v>
      </c>
      <c r="J215" s="21" t="s">
        <v>464</v>
      </c>
      <c r="K215" s="20"/>
      <c r="L215" s="4"/>
      <c r="M215" s="4"/>
      <c r="N215" s="4"/>
      <c r="O215" s="4"/>
      <c r="P215" s="10">
        <v>202</v>
      </c>
      <c r="Q215" s="10">
        <v>56</v>
      </c>
      <c r="R215" s="11">
        <v>7</v>
      </c>
      <c r="S215" s="12" t="s">
        <v>480</v>
      </c>
      <c r="T215" s="12">
        <v>8888</v>
      </c>
      <c r="U215" s="12">
        <v>8888</v>
      </c>
      <c r="V215" s="4" t="str">
        <f>VLOOKUP(W215,'Ítems Presupuestarios'!$A$4:$C$42,3,FALSE)</f>
        <v>78-Transferencias o Donaciones para Inversión</v>
      </c>
      <c r="W215" s="4">
        <v>780204</v>
      </c>
      <c r="X215" s="4" t="str">
        <f>VLOOKUP(W215,'Ítems Presupuestarios'!$A$4:$C$42,2,FALSE)</f>
        <v>Transferencias y Donaciones al Sector Privado no Financiero</v>
      </c>
      <c r="Y215" s="25"/>
      <c r="Z215" s="25"/>
      <c r="AA215" s="25"/>
      <c r="AB215" s="25"/>
      <c r="AC215" s="25"/>
      <c r="AD215" s="25"/>
      <c r="AE215" s="25">
        <v>6743.11</v>
      </c>
      <c r="AF215" s="25"/>
      <c r="AG215" s="25"/>
      <c r="AH215" s="25"/>
      <c r="AI215" s="25"/>
      <c r="AJ215" s="25"/>
      <c r="AK215" s="25"/>
      <c r="AL215" s="25"/>
      <c r="AM215" s="25"/>
      <c r="AN215" s="25"/>
      <c r="AO215" s="25"/>
      <c r="AP215" s="25"/>
      <c r="AQ215" s="25"/>
      <c r="AR215" s="25"/>
      <c r="AS215" s="25"/>
      <c r="AT215" s="25"/>
      <c r="AU215" s="25"/>
      <c r="AV215" s="25"/>
      <c r="AW215" s="25"/>
      <c r="AX215" s="25"/>
      <c r="AY215" s="25"/>
      <c r="AZ215" s="25"/>
      <c r="BA215" s="25"/>
      <c r="BB215" s="25"/>
      <c r="BC215" s="25"/>
      <c r="BD215" s="25"/>
      <c r="BE215" s="25"/>
      <c r="BF215" s="25"/>
      <c r="BG215" s="25"/>
      <c r="BH215" s="25"/>
      <c r="BI215" s="17">
        <f t="shared" si="21"/>
        <v>6743.11</v>
      </c>
      <c r="BJ215" s="16">
        <f t="shared" si="22"/>
        <v>0</v>
      </c>
      <c r="BK215" s="16">
        <f t="shared" si="23"/>
        <v>6743.11</v>
      </c>
      <c r="BL215" s="16">
        <v>6743.11</v>
      </c>
      <c r="BM215" s="16"/>
      <c r="BN215" s="16"/>
      <c r="BO215" s="16"/>
      <c r="BP215" s="16"/>
      <c r="BQ215" s="16"/>
      <c r="BR215" s="16"/>
      <c r="BS215" s="16"/>
      <c r="BT215" s="17">
        <f t="shared" si="24"/>
        <v>0</v>
      </c>
      <c r="BU215" s="26"/>
    </row>
    <row r="216" spans="1:73" s="57" customFormat="1" ht="38.25" x14ac:dyDescent="0.25">
      <c r="A216" s="20" t="s">
        <v>89</v>
      </c>
      <c r="B216" s="20" t="s">
        <v>91</v>
      </c>
      <c r="C216" s="20" t="s">
        <v>90</v>
      </c>
      <c r="D216" s="20" t="s">
        <v>92</v>
      </c>
      <c r="E216" s="4" t="s">
        <v>211</v>
      </c>
      <c r="F216" s="20" t="s">
        <v>212</v>
      </c>
      <c r="G216" s="20" t="s">
        <v>333</v>
      </c>
      <c r="H216" s="20">
        <v>2022</v>
      </c>
      <c r="I216" s="20" t="s">
        <v>450</v>
      </c>
      <c r="J216" s="21" t="s">
        <v>450</v>
      </c>
      <c r="K216" s="20"/>
      <c r="L216" s="4"/>
      <c r="M216" s="4"/>
      <c r="N216" s="4"/>
      <c r="O216" s="4"/>
      <c r="P216" s="10">
        <v>202</v>
      </c>
      <c r="Q216" s="10">
        <v>56</v>
      </c>
      <c r="R216" s="11">
        <v>7</v>
      </c>
      <c r="S216" s="12" t="s">
        <v>480</v>
      </c>
      <c r="T216" s="12">
        <v>8888</v>
      </c>
      <c r="U216" s="12">
        <v>8888</v>
      </c>
      <c r="V216" s="4" t="str">
        <f>VLOOKUP(W216,'Ítems Presupuestarios'!$A$4:$C$42,3,FALSE)</f>
        <v>78-Transferencias o Donaciones para Inversión</v>
      </c>
      <c r="W216" s="4">
        <v>780204</v>
      </c>
      <c r="X216" s="4" t="str">
        <f>VLOOKUP(W216,'Ítems Presupuestarios'!$A$4:$C$42,2,FALSE)</f>
        <v>Transferencias y Donaciones al Sector Privado no Financiero</v>
      </c>
      <c r="Y216" s="25"/>
      <c r="Z216" s="25"/>
      <c r="AA216" s="25"/>
      <c r="AB216" s="25"/>
      <c r="AC216" s="25"/>
      <c r="AD216" s="25"/>
      <c r="AE216" s="25">
        <v>33.884949999999996</v>
      </c>
      <c r="AF216" s="25"/>
      <c r="AG216" s="25"/>
      <c r="AH216" s="25"/>
      <c r="AI216" s="25"/>
      <c r="AJ216" s="25"/>
      <c r="AK216" s="25"/>
      <c r="AL216" s="25"/>
      <c r="AM216" s="25"/>
      <c r="AN216" s="25"/>
      <c r="AO216" s="25"/>
      <c r="AP216" s="25"/>
      <c r="AQ216" s="25"/>
      <c r="AR216" s="25"/>
      <c r="AS216" s="25"/>
      <c r="AT216" s="25"/>
      <c r="AU216" s="25"/>
      <c r="AV216" s="25"/>
      <c r="AW216" s="25"/>
      <c r="AX216" s="25"/>
      <c r="AY216" s="25"/>
      <c r="AZ216" s="25"/>
      <c r="BA216" s="25"/>
      <c r="BB216" s="25"/>
      <c r="BC216" s="25"/>
      <c r="BD216" s="25"/>
      <c r="BE216" s="25"/>
      <c r="BF216" s="25"/>
      <c r="BG216" s="25"/>
      <c r="BH216" s="25"/>
      <c r="BI216" s="17">
        <f t="shared" si="21"/>
        <v>33.884949999999996</v>
      </c>
      <c r="BJ216" s="16">
        <f t="shared" si="22"/>
        <v>0</v>
      </c>
      <c r="BK216" s="16">
        <f t="shared" si="23"/>
        <v>33.884949999999996</v>
      </c>
      <c r="BL216" s="16">
        <v>33.880000000000003</v>
      </c>
      <c r="BM216" s="16"/>
      <c r="BN216" s="16"/>
      <c r="BO216" s="16"/>
      <c r="BP216" s="16"/>
      <c r="BQ216" s="16"/>
      <c r="BR216" s="16"/>
      <c r="BS216" s="16"/>
      <c r="BT216" s="17">
        <f t="shared" si="24"/>
        <v>4.9499999999937927E-3</v>
      </c>
      <c r="BU216" s="26"/>
    </row>
    <row r="217" spans="1:73" s="57" customFormat="1" ht="51" x14ac:dyDescent="0.25">
      <c r="A217" s="20" t="s">
        <v>89</v>
      </c>
      <c r="B217" s="20" t="s">
        <v>91</v>
      </c>
      <c r="C217" s="20" t="s">
        <v>90</v>
      </c>
      <c r="D217" s="20" t="s">
        <v>203</v>
      </c>
      <c r="E217" s="4" t="s">
        <v>215</v>
      </c>
      <c r="F217" s="20" t="s">
        <v>216</v>
      </c>
      <c r="G217" s="20" t="s">
        <v>334</v>
      </c>
      <c r="H217" s="20">
        <v>2022</v>
      </c>
      <c r="I217" s="20" t="s">
        <v>464</v>
      </c>
      <c r="J217" s="21" t="s">
        <v>464</v>
      </c>
      <c r="K217" s="20"/>
      <c r="L217" s="4"/>
      <c r="M217" s="4"/>
      <c r="N217" s="4"/>
      <c r="O217" s="4"/>
      <c r="P217" s="10">
        <v>202</v>
      </c>
      <c r="Q217" s="10">
        <v>56</v>
      </c>
      <c r="R217" s="11">
        <v>7</v>
      </c>
      <c r="S217" s="12" t="s">
        <v>480</v>
      </c>
      <c r="T217" s="12">
        <v>8888</v>
      </c>
      <c r="U217" s="12">
        <v>8888</v>
      </c>
      <c r="V217" s="4" t="str">
        <f>VLOOKUP(W217,'Ítems Presupuestarios'!$A$4:$C$42,3,FALSE)</f>
        <v>78-Transferencias o Donaciones para Inversión</v>
      </c>
      <c r="W217" s="4">
        <v>780204</v>
      </c>
      <c r="X217" s="4" t="str">
        <f>VLOOKUP(W217,'Ítems Presupuestarios'!$A$4:$C$42,2,FALSE)</f>
        <v>Transferencias y Donaciones al Sector Privado no Financiero</v>
      </c>
      <c r="Y217" s="25"/>
      <c r="Z217" s="25"/>
      <c r="AA217" s="25"/>
      <c r="AB217" s="25"/>
      <c r="AC217" s="25"/>
      <c r="AD217" s="25"/>
      <c r="AE217" s="25">
        <v>85821.31</v>
      </c>
      <c r="AF217" s="25"/>
      <c r="AG217" s="25"/>
      <c r="AH217" s="25"/>
      <c r="AI217" s="25"/>
      <c r="AJ217" s="25"/>
      <c r="AK217" s="25"/>
      <c r="AL217" s="25"/>
      <c r="AM217" s="25"/>
      <c r="AN217" s="25"/>
      <c r="AO217" s="25"/>
      <c r="AP217" s="25"/>
      <c r="AQ217" s="25"/>
      <c r="AR217" s="25"/>
      <c r="AS217" s="25"/>
      <c r="AT217" s="25"/>
      <c r="AU217" s="25"/>
      <c r="AV217" s="25"/>
      <c r="AW217" s="25"/>
      <c r="AX217" s="25"/>
      <c r="AY217" s="25"/>
      <c r="AZ217" s="25"/>
      <c r="BA217" s="25"/>
      <c r="BB217" s="25"/>
      <c r="BC217" s="25"/>
      <c r="BD217" s="25"/>
      <c r="BE217" s="25"/>
      <c r="BF217" s="25"/>
      <c r="BG217" s="25"/>
      <c r="BH217" s="25"/>
      <c r="BI217" s="17">
        <f t="shared" si="21"/>
        <v>85821.31</v>
      </c>
      <c r="BJ217" s="16">
        <f t="shared" si="22"/>
        <v>0</v>
      </c>
      <c r="BK217" s="16">
        <f t="shared" si="23"/>
        <v>85821.31</v>
      </c>
      <c r="BL217" s="16"/>
      <c r="BM217" s="16"/>
      <c r="BN217" s="16"/>
      <c r="BO217" s="16"/>
      <c r="BP217" s="16"/>
      <c r="BQ217" s="16"/>
      <c r="BR217" s="16"/>
      <c r="BS217" s="16"/>
      <c r="BT217" s="17">
        <f t="shared" si="24"/>
        <v>85821.31</v>
      </c>
      <c r="BU217" s="26"/>
    </row>
    <row r="218" spans="1:73" s="57" customFormat="1" ht="51" x14ac:dyDescent="0.25">
      <c r="A218" s="20" t="s">
        <v>89</v>
      </c>
      <c r="B218" s="20" t="s">
        <v>91</v>
      </c>
      <c r="C218" s="20" t="s">
        <v>90</v>
      </c>
      <c r="D218" s="20" t="s">
        <v>203</v>
      </c>
      <c r="E218" s="4" t="s">
        <v>215</v>
      </c>
      <c r="F218" s="20" t="s">
        <v>216</v>
      </c>
      <c r="G218" s="20" t="s">
        <v>335</v>
      </c>
      <c r="H218" s="20">
        <v>2022</v>
      </c>
      <c r="I218" s="20" t="s">
        <v>450</v>
      </c>
      <c r="J218" s="21" t="s">
        <v>450</v>
      </c>
      <c r="K218" s="20"/>
      <c r="L218" s="4"/>
      <c r="M218" s="4"/>
      <c r="N218" s="4"/>
      <c r="O218" s="4"/>
      <c r="P218" s="10">
        <v>202</v>
      </c>
      <c r="Q218" s="10">
        <v>56</v>
      </c>
      <c r="R218" s="11">
        <v>7</v>
      </c>
      <c r="S218" s="12" t="s">
        <v>480</v>
      </c>
      <c r="T218" s="12">
        <v>8888</v>
      </c>
      <c r="U218" s="12">
        <v>8888</v>
      </c>
      <c r="V218" s="4" t="str">
        <f>VLOOKUP(W218,'Ítems Presupuestarios'!$A$4:$C$42,3,FALSE)</f>
        <v>78-Transferencias o Donaciones para Inversión</v>
      </c>
      <c r="W218" s="4">
        <v>780204</v>
      </c>
      <c r="X218" s="4" t="str">
        <f>VLOOKUP(W218,'Ítems Presupuestarios'!$A$4:$C$42,2,FALSE)</f>
        <v>Transferencias y Donaciones al Sector Privado no Financiero</v>
      </c>
      <c r="Y218" s="25"/>
      <c r="Z218" s="25"/>
      <c r="AA218" s="25"/>
      <c r="AB218" s="25"/>
      <c r="AC218" s="25"/>
      <c r="AD218" s="25"/>
      <c r="AE218" s="25">
        <v>431.26284999999996</v>
      </c>
      <c r="AF218" s="25"/>
      <c r="AG218" s="25"/>
      <c r="AH218" s="25"/>
      <c r="AI218" s="25"/>
      <c r="AJ218" s="25"/>
      <c r="AK218" s="25"/>
      <c r="AL218" s="25"/>
      <c r="AM218" s="25"/>
      <c r="AN218" s="25"/>
      <c r="AO218" s="25"/>
      <c r="AP218" s="25"/>
      <c r="AQ218" s="25"/>
      <c r="AR218" s="25"/>
      <c r="AS218" s="25"/>
      <c r="AT218" s="25"/>
      <c r="AU218" s="25"/>
      <c r="AV218" s="25"/>
      <c r="AW218" s="25"/>
      <c r="AX218" s="25"/>
      <c r="AY218" s="25"/>
      <c r="AZ218" s="25"/>
      <c r="BA218" s="25"/>
      <c r="BB218" s="25"/>
      <c r="BC218" s="25"/>
      <c r="BD218" s="25"/>
      <c r="BE218" s="25"/>
      <c r="BF218" s="25"/>
      <c r="BG218" s="25"/>
      <c r="BH218" s="25"/>
      <c r="BI218" s="17">
        <f t="shared" si="21"/>
        <v>431.26284999999996</v>
      </c>
      <c r="BJ218" s="16">
        <f t="shared" si="22"/>
        <v>0</v>
      </c>
      <c r="BK218" s="16">
        <f t="shared" si="23"/>
        <v>431.26284999999996</v>
      </c>
      <c r="BL218" s="16"/>
      <c r="BM218" s="16"/>
      <c r="BN218" s="16"/>
      <c r="BO218" s="16"/>
      <c r="BP218" s="16"/>
      <c r="BQ218" s="16"/>
      <c r="BR218" s="16"/>
      <c r="BS218" s="16"/>
      <c r="BT218" s="17">
        <f t="shared" si="24"/>
        <v>431.26284999999996</v>
      </c>
      <c r="BU218" s="26"/>
    </row>
    <row r="219" spans="1:73" s="57" customFormat="1" ht="51" x14ac:dyDescent="0.25">
      <c r="A219" s="20" t="s">
        <v>89</v>
      </c>
      <c r="B219" s="20" t="s">
        <v>91</v>
      </c>
      <c r="C219" s="20" t="s">
        <v>90</v>
      </c>
      <c r="D219" s="20" t="s">
        <v>203</v>
      </c>
      <c r="E219" s="4" t="s">
        <v>219</v>
      </c>
      <c r="F219" s="20" t="s">
        <v>212</v>
      </c>
      <c r="G219" s="20" t="s">
        <v>332</v>
      </c>
      <c r="H219" s="20">
        <v>2022</v>
      </c>
      <c r="I219" s="20" t="s">
        <v>464</v>
      </c>
      <c r="J219" s="21" t="s">
        <v>464</v>
      </c>
      <c r="K219" s="20"/>
      <c r="L219" s="4"/>
      <c r="M219" s="4"/>
      <c r="N219" s="4"/>
      <c r="O219" s="4"/>
      <c r="P219" s="10">
        <v>202</v>
      </c>
      <c r="Q219" s="10">
        <v>56</v>
      </c>
      <c r="R219" s="11">
        <v>7</v>
      </c>
      <c r="S219" s="12" t="s">
        <v>480</v>
      </c>
      <c r="T219" s="12">
        <v>8888</v>
      </c>
      <c r="U219" s="12">
        <v>8888</v>
      </c>
      <c r="V219" s="4" t="str">
        <f>VLOOKUP(W219,'Ítems Presupuestarios'!$A$4:$C$42,3,FALSE)</f>
        <v>78-Transferencias o Donaciones para Inversión</v>
      </c>
      <c r="W219" s="4">
        <v>780204</v>
      </c>
      <c r="X219" s="4" t="str">
        <f>VLOOKUP(W219,'Ítems Presupuestarios'!$A$4:$C$42,2,FALSE)</f>
        <v>Transferencias y Donaciones al Sector Privado no Financiero</v>
      </c>
      <c r="Y219" s="25"/>
      <c r="Z219" s="25"/>
      <c r="AA219" s="25"/>
      <c r="AB219" s="25"/>
      <c r="AC219" s="25"/>
      <c r="AD219" s="25"/>
      <c r="AE219" s="25">
        <v>10727.66</v>
      </c>
      <c r="AF219" s="25"/>
      <c r="AG219" s="25"/>
      <c r="AH219" s="25"/>
      <c r="AI219" s="25"/>
      <c r="AJ219" s="25"/>
      <c r="AK219" s="25"/>
      <c r="AL219" s="25"/>
      <c r="AM219" s="25"/>
      <c r="AN219" s="25"/>
      <c r="AO219" s="25"/>
      <c r="AP219" s="25"/>
      <c r="AQ219" s="25"/>
      <c r="AR219" s="25"/>
      <c r="AS219" s="25"/>
      <c r="AT219" s="25"/>
      <c r="AU219" s="25"/>
      <c r="AV219" s="25"/>
      <c r="AW219" s="25"/>
      <c r="AX219" s="25"/>
      <c r="AY219" s="25"/>
      <c r="AZ219" s="25"/>
      <c r="BA219" s="25"/>
      <c r="BB219" s="25"/>
      <c r="BC219" s="25"/>
      <c r="BD219" s="25"/>
      <c r="BE219" s="25"/>
      <c r="BF219" s="25"/>
      <c r="BG219" s="25"/>
      <c r="BH219" s="25"/>
      <c r="BI219" s="17">
        <f t="shared" si="21"/>
        <v>10727.66</v>
      </c>
      <c r="BJ219" s="16">
        <f t="shared" si="22"/>
        <v>0</v>
      </c>
      <c r="BK219" s="16">
        <f t="shared" si="23"/>
        <v>10727.66</v>
      </c>
      <c r="BL219" s="16"/>
      <c r="BM219" s="16"/>
      <c r="BN219" s="16"/>
      <c r="BO219" s="16"/>
      <c r="BP219" s="16"/>
      <c r="BQ219" s="16"/>
      <c r="BR219" s="16"/>
      <c r="BS219" s="16"/>
      <c r="BT219" s="17">
        <f t="shared" si="24"/>
        <v>10727.66</v>
      </c>
      <c r="BU219" s="26"/>
    </row>
    <row r="220" spans="1:73" s="57" customFormat="1" ht="51" x14ac:dyDescent="0.25">
      <c r="A220" s="20" t="s">
        <v>89</v>
      </c>
      <c r="B220" s="20" t="s">
        <v>91</v>
      </c>
      <c r="C220" s="20" t="s">
        <v>90</v>
      </c>
      <c r="D220" s="20" t="s">
        <v>203</v>
      </c>
      <c r="E220" s="4" t="s">
        <v>219</v>
      </c>
      <c r="F220" s="20" t="s">
        <v>212</v>
      </c>
      <c r="G220" s="20" t="s">
        <v>336</v>
      </c>
      <c r="H220" s="20">
        <v>2022</v>
      </c>
      <c r="I220" s="20" t="s">
        <v>450</v>
      </c>
      <c r="J220" s="21" t="s">
        <v>450</v>
      </c>
      <c r="K220" s="20"/>
      <c r="L220" s="4"/>
      <c r="M220" s="4"/>
      <c r="N220" s="4"/>
      <c r="O220" s="4"/>
      <c r="P220" s="10">
        <v>202</v>
      </c>
      <c r="Q220" s="10">
        <v>56</v>
      </c>
      <c r="R220" s="11">
        <v>7</v>
      </c>
      <c r="S220" s="12" t="s">
        <v>480</v>
      </c>
      <c r="T220" s="12">
        <v>8888</v>
      </c>
      <c r="U220" s="12">
        <v>8888</v>
      </c>
      <c r="V220" s="4" t="str">
        <f>VLOOKUP(W220,'Ítems Presupuestarios'!$A$4:$C$42,3,FALSE)</f>
        <v>78-Transferencias o Donaciones para Inversión</v>
      </c>
      <c r="W220" s="4">
        <v>780204</v>
      </c>
      <c r="X220" s="4" t="str">
        <f>VLOOKUP(W220,'Ítems Presupuestarios'!$A$4:$C$42,2,FALSE)</f>
        <v>Transferencias y Donaciones al Sector Privado no Financiero</v>
      </c>
      <c r="Y220" s="25"/>
      <c r="Z220" s="25"/>
      <c r="AA220" s="25"/>
      <c r="AB220" s="25"/>
      <c r="AC220" s="25"/>
      <c r="AD220" s="25"/>
      <c r="AE220" s="25">
        <v>53.907849999999996</v>
      </c>
      <c r="AF220" s="25"/>
      <c r="AG220" s="25"/>
      <c r="AH220" s="25"/>
      <c r="AI220" s="25"/>
      <c r="AJ220" s="25"/>
      <c r="AK220" s="25"/>
      <c r="AL220" s="25"/>
      <c r="AM220" s="25"/>
      <c r="AN220" s="25"/>
      <c r="AO220" s="25"/>
      <c r="AP220" s="25"/>
      <c r="AQ220" s="25"/>
      <c r="AR220" s="25"/>
      <c r="AS220" s="25"/>
      <c r="AT220" s="25"/>
      <c r="AU220" s="25"/>
      <c r="AV220" s="25"/>
      <c r="AW220" s="25"/>
      <c r="AX220" s="25"/>
      <c r="AY220" s="25"/>
      <c r="AZ220" s="25"/>
      <c r="BA220" s="25"/>
      <c r="BB220" s="25"/>
      <c r="BC220" s="25"/>
      <c r="BD220" s="25"/>
      <c r="BE220" s="25"/>
      <c r="BF220" s="25"/>
      <c r="BG220" s="25"/>
      <c r="BH220" s="25"/>
      <c r="BI220" s="17">
        <f t="shared" si="21"/>
        <v>53.907849999999996</v>
      </c>
      <c r="BJ220" s="16">
        <f t="shared" si="22"/>
        <v>0</v>
      </c>
      <c r="BK220" s="16">
        <f t="shared" si="23"/>
        <v>53.907849999999996</v>
      </c>
      <c r="BL220" s="16"/>
      <c r="BM220" s="16"/>
      <c r="BN220" s="16"/>
      <c r="BO220" s="16"/>
      <c r="BP220" s="16"/>
      <c r="BQ220" s="16"/>
      <c r="BR220" s="16"/>
      <c r="BS220" s="16"/>
      <c r="BT220" s="17">
        <f t="shared" si="24"/>
        <v>53.907849999999996</v>
      </c>
      <c r="BU220" s="26"/>
    </row>
    <row r="221" spans="1:73" s="57" customFormat="1" ht="51" x14ac:dyDescent="0.25">
      <c r="A221" s="20" t="s">
        <v>89</v>
      </c>
      <c r="B221" s="20" t="s">
        <v>91</v>
      </c>
      <c r="C221" s="20" t="s">
        <v>90</v>
      </c>
      <c r="D221" s="20" t="s">
        <v>203</v>
      </c>
      <c r="E221" s="4" t="s">
        <v>221</v>
      </c>
      <c r="F221" s="20" t="s">
        <v>208</v>
      </c>
      <c r="G221" s="20" t="s">
        <v>337</v>
      </c>
      <c r="H221" s="20">
        <v>2022</v>
      </c>
      <c r="I221" s="20" t="s">
        <v>464</v>
      </c>
      <c r="J221" s="21" t="s">
        <v>464</v>
      </c>
      <c r="K221" s="20"/>
      <c r="L221" s="4"/>
      <c r="M221" s="4"/>
      <c r="N221" s="4"/>
      <c r="O221" s="4"/>
      <c r="P221" s="10">
        <v>202</v>
      </c>
      <c r="Q221" s="10">
        <v>56</v>
      </c>
      <c r="R221" s="11">
        <v>7</v>
      </c>
      <c r="S221" s="12" t="s">
        <v>480</v>
      </c>
      <c r="T221" s="12">
        <v>8888</v>
      </c>
      <c r="U221" s="12">
        <v>8888</v>
      </c>
      <c r="V221" s="4" t="str">
        <f>VLOOKUP(W221,'Ítems Presupuestarios'!$A$4:$C$42,3,FALSE)</f>
        <v>78-Transferencias o Donaciones para Inversión</v>
      </c>
      <c r="W221" s="4">
        <v>780204</v>
      </c>
      <c r="X221" s="4" t="str">
        <f>VLOOKUP(W221,'Ítems Presupuestarios'!$A$4:$C$42,2,FALSE)</f>
        <v>Transferencias y Donaciones al Sector Privado no Financiero</v>
      </c>
      <c r="Y221" s="25"/>
      <c r="Z221" s="25"/>
      <c r="AA221" s="25"/>
      <c r="AB221" s="25"/>
      <c r="AC221" s="25"/>
      <c r="AD221" s="25"/>
      <c r="AE221" s="25">
        <v>6896.36</v>
      </c>
      <c r="AF221" s="25"/>
      <c r="AG221" s="25"/>
      <c r="AH221" s="25"/>
      <c r="AI221" s="25"/>
      <c r="AJ221" s="25"/>
      <c r="AK221" s="25"/>
      <c r="AL221" s="25"/>
      <c r="AM221" s="25"/>
      <c r="AN221" s="25"/>
      <c r="AO221" s="25"/>
      <c r="AP221" s="25"/>
      <c r="AQ221" s="25"/>
      <c r="AR221" s="25"/>
      <c r="AS221" s="25"/>
      <c r="AT221" s="25"/>
      <c r="AU221" s="25"/>
      <c r="AV221" s="25"/>
      <c r="AW221" s="25"/>
      <c r="AX221" s="25"/>
      <c r="AY221" s="25"/>
      <c r="AZ221" s="25"/>
      <c r="BA221" s="25"/>
      <c r="BB221" s="25"/>
      <c r="BC221" s="25"/>
      <c r="BD221" s="25"/>
      <c r="BE221" s="25"/>
      <c r="BF221" s="25"/>
      <c r="BG221" s="25"/>
      <c r="BH221" s="25"/>
      <c r="BI221" s="17">
        <f t="shared" si="21"/>
        <v>6896.36</v>
      </c>
      <c r="BJ221" s="16">
        <f t="shared" si="22"/>
        <v>0</v>
      </c>
      <c r="BK221" s="16">
        <f t="shared" si="23"/>
        <v>6896.36</v>
      </c>
      <c r="BL221" s="16"/>
      <c r="BM221" s="16"/>
      <c r="BN221" s="16"/>
      <c r="BO221" s="16"/>
      <c r="BP221" s="16"/>
      <c r="BQ221" s="16"/>
      <c r="BR221" s="16"/>
      <c r="BS221" s="16"/>
      <c r="BT221" s="17">
        <f t="shared" si="24"/>
        <v>6896.36</v>
      </c>
      <c r="BU221" s="26"/>
    </row>
    <row r="222" spans="1:73" s="57" customFormat="1" ht="51" x14ac:dyDescent="0.25">
      <c r="A222" s="20" t="s">
        <v>89</v>
      </c>
      <c r="B222" s="20" t="s">
        <v>91</v>
      </c>
      <c r="C222" s="20" t="s">
        <v>90</v>
      </c>
      <c r="D222" s="20" t="s">
        <v>203</v>
      </c>
      <c r="E222" s="4" t="s">
        <v>221</v>
      </c>
      <c r="F222" s="20" t="s">
        <v>208</v>
      </c>
      <c r="G222" s="20" t="s">
        <v>338</v>
      </c>
      <c r="H222" s="20">
        <v>2022</v>
      </c>
      <c r="I222" s="20" t="s">
        <v>450</v>
      </c>
      <c r="J222" s="21" t="s">
        <v>450</v>
      </c>
      <c r="K222" s="20"/>
      <c r="L222" s="4"/>
      <c r="M222" s="4"/>
      <c r="N222" s="4"/>
      <c r="O222" s="4"/>
      <c r="P222" s="10">
        <v>202</v>
      </c>
      <c r="Q222" s="10">
        <v>56</v>
      </c>
      <c r="R222" s="11">
        <v>7</v>
      </c>
      <c r="S222" s="12" t="s">
        <v>480</v>
      </c>
      <c r="T222" s="12">
        <v>8888</v>
      </c>
      <c r="U222" s="12">
        <v>8888</v>
      </c>
      <c r="V222" s="4" t="str">
        <f>VLOOKUP(W222,'Ítems Presupuestarios'!$A$4:$C$42,3,FALSE)</f>
        <v>78-Transferencias o Donaciones para Inversión</v>
      </c>
      <c r="W222" s="4">
        <v>780204</v>
      </c>
      <c r="X222" s="4" t="str">
        <f>VLOOKUP(W222,'Ítems Presupuestarios'!$A$4:$C$42,2,FALSE)</f>
        <v>Transferencias y Donaciones al Sector Privado no Financiero</v>
      </c>
      <c r="Y222" s="25"/>
      <c r="Z222" s="25"/>
      <c r="AA222" s="25"/>
      <c r="AB222" s="25"/>
      <c r="AC222" s="25"/>
      <c r="AD222" s="25"/>
      <c r="AE222" s="25">
        <v>34.655099999999997</v>
      </c>
      <c r="AF222" s="25"/>
      <c r="AG222" s="25"/>
      <c r="AH222" s="25"/>
      <c r="AI222" s="25"/>
      <c r="AJ222" s="25"/>
      <c r="AK222" s="25"/>
      <c r="AL222" s="25"/>
      <c r="AM222" s="25"/>
      <c r="AN222" s="25"/>
      <c r="AO222" s="25"/>
      <c r="AP222" s="25"/>
      <c r="AQ222" s="25"/>
      <c r="AR222" s="25"/>
      <c r="AS222" s="25"/>
      <c r="AT222" s="25"/>
      <c r="AU222" s="25"/>
      <c r="AV222" s="25"/>
      <c r="AW222" s="25"/>
      <c r="AX222" s="25"/>
      <c r="AY222" s="25"/>
      <c r="AZ222" s="25"/>
      <c r="BA222" s="25"/>
      <c r="BB222" s="25"/>
      <c r="BC222" s="25"/>
      <c r="BD222" s="25"/>
      <c r="BE222" s="25"/>
      <c r="BF222" s="25"/>
      <c r="BG222" s="25"/>
      <c r="BH222" s="25"/>
      <c r="BI222" s="17">
        <f t="shared" si="21"/>
        <v>34.655099999999997</v>
      </c>
      <c r="BJ222" s="16">
        <f t="shared" si="22"/>
        <v>0</v>
      </c>
      <c r="BK222" s="16">
        <f t="shared" si="23"/>
        <v>34.655099999999997</v>
      </c>
      <c r="BL222" s="16"/>
      <c r="BM222" s="16"/>
      <c r="BN222" s="16"/>
      <c r="BO222" s="16"/>
      <c r="BP222" s="16"/>
      <c r="BQ222" s="16"/>
      <c r="BR222" s="16"/>
      <c r="BS222" s="16"/>
      <c r="BT222" s="17">
        <f t="shared" si="24"/>
        <v>34.655099999999997</v>
      </c>
      <c r="BU222" s="26"/>
    </row>
    <row r="223" spans="1:73" s="57" customFormat="1" ht="38.25" x14ac:dyDescent="0.25">
      <c r="A223" s="20" t="s">
        <v>89</v>
      </c>
      <c r="B223" s="20" t="s">
        <v>91</v>
      </c>
      <c r="C223" s="20" t="s">
        <v>90</v>
      </c>
      <c r="D223" s="20" t="s">
        <v>92</v>
      </c>
      <c r="E223" s="4" t="s">
        <v>207</v>
      </c>
      <c r="F223" s="20" t="s">
        <v>208</v>
      </c>
      <c r="G223" s="20" t="s">
        <v>339</v>
      </c>
      <c r="H223" s="20">
        <v>2022</v>
      </c>
      <c r="I223" s="20" t="s">
        <v>465</v>
      </c>
      <c r="J223" s="21" t="s">
        <v>465</v>
      </c>
      <c r="K223" s="20"/>
      <c r="L223" s="4"/>
      <c r="M223" s="4"/>
      <c r="N223" s="4"/>
      <c r="O223" s="4"/>
      <c r="P223" s="10">
        <v>202</v>
      </c>
      <c r="Q223" s="10">
        <v>56</v>
      </c>
      <c r="R223" s="11">
        <v>7</v>
      </c>
      <c r="S223" s="12" t="s">
        <v>480</v>
      </c>
      <c r="T223" s="12">
        <v>8888</v>
      </c>
      <c r="U223" s="12">
        <v>8888</v>
      </c>
      <c r="V223" s="4" t="str">
        <f>VLOOKUP(W223,'Ítems Presupuestarios'!$A$4:$C$42,3,FALSE)</f>
        <v>78-Transferencias o Donaciones para Inversión</v>
      </c>
      <c r="W223" s="4">
        <v>780204</v>
      </c>
      <c r="X223" s="4" t="str">
        <f>VLOOKUP(W223,'Ítems Presupuestarios'!$A$4:$C$42,2,FALSE)</f>
        <v>Transferencias y Donaciones al Sector Privado no Financiero</v>
      </c>
      <c r="Y223" s="25"/>
      <c r="Z223" s="25"/>
      <c r="AA223" s="25"/>
      <c r="AB223" s="25"/>
      <c r="AC223" s="25"/>
      <c r="AD223" s="25"/>
      <c r="AE223" s="25">
        <v>3215.64</v>
      </c>
      <c r="AF223" s="25"/>
      <c r="AG223" s="25"/>
      <c r="AH223" s="25"/>
      <c r="AI223" s="25"/>
      <c r="AJ223" s="25"/>
      <c r="AK223" s="25"/>
      <c r="AL223" s="25"/>
      <c r="AM223" s="25"/>
      <c r="AN223" s="25"/>
      <c r="AO223" s="25"/>
      <c r="AP223" s="25"/>
      <c r="AQ223" s="25"/>
      <c r="AR223" s="25"/>
      <c r="AS223" s="25"/>
      <c r="AT223" s="25"/>
      <c r="AU223" s="25"/>
      <c r="AV223" s="25"/>
      <c r="AW223" s="25"/>
      <c r="AX223" s="25"/>
      <c r="AY223" s="25"/>
      <c r="AZ223" s="25"/>
      <c r="BA223" s="25"/>
      <c r="BB223" s="25"/>
      <c r="BC223" s="25"/>
      <c r="BD223" s="25"/>
      <c r="BE223" s="25"/>
      <c r="BF223" s="25"/>
      <c r="BG223" s="25"/>
      <c r="BH223" s="25"/>
      <c r="BI223" s="17">
        <f t="shared" si="21"/>
        <v>3215.64</v>
      </c>
      <c r="BJ223" s="16">
        <f t="shared" si="22"/>
        <v>0</v>
      </c>
      <c r="BK223" s="16">
        <f t="shared" si="23"/>
        <v>3215.64</v>
      </c>
      <c r="BL223" s="16">
        <v>3215.64</v>
      </c>
      <c r="BM223" s="16"/>
      <c r="BN223" s="16"/>
      <c r="BO223" s="16"/>
      <c r="BP223" s="16"/>
      <c r="BQ223" s="16"/>
      <c r="BR223" s="16"/>
      <c r="BS223" s="16"/>
      <c r="BT223" s="17">
        <f t="shared" si="24"/>
        <v>0</v>
      </c>
      <c r="BU223" s="26"/>
    </row>
    <row r="224" spans="1:73" s="57" customFormat="1" ht="38.25" x14ac:dyDescent="0.25">
      <c r="A224" s="20" t="s">
        <v>89</v>
      </c>
      <c r="B224" s="20" t="s">
        <v>91</v>
      </c>
      <c r="C224" s="20" t="s">
        <v>90</v>
      </c>
      <c r="D224" s="20" t="s">
        <v>92</v>
      </c>
      <c r="E224" s="4" t="s">
        <v>207</v>
      </c>
      <c r="F224" s="20" t="s">
        <v>208</v>
      </c>
      <c r="G224" s="20" t="s">
        <v>340</v>
      </c>
      <c r="H224" s="20">
        <v>2022</v>
      </c>
      <c r="I224" s="20" t="s">
        <v>450</v>
      </c>
      <c r="J224" s="21" t="s">
        <v>450</v>
      </c>
      <c r="K224" s="20"/>
      <c r="L224" s="4"/>
      <c r="M224" s="4"/>
      <c r="N224" s="4"/>
      <c r="O224" s="4"/>
      <c r="P224" s="10">
        <v>202</v>
      </c>
      <c r="Q224" s="10">
        <v>56</v>
      </c>
      <c r="R224" s="11">
        <v>7</v>
      </c>
      <c r="S224" s="12" t="s">
        <v>480</v>
      </c>
      <c r="T224" s="12">
        <v>8888</v>
      </c>
      <c r="U224" s="12">
        <v>8888</v>
      </c>
      <c r="V224" s="4" t="str">
        <f>VLOOKUP(W224,'Ítems Presupuestarios'!$A$4:$C$42,3,FALSE)</f>
        <v>78-Transferencias o Donaciones para Inversión</v>
      </c>
      <c r="W224" s="4">
        <v>780204</v>
      </c>
      <c r="X224" s="4" t="str">
        <f>VLOOKUP(W224,'Ítems Presupuestarios'!$A$4:$C$42,2,FALSE)</f>
        <v>Transferencias y Donaciones al Sector Privado no Financiero</v>
      </c>
      <c r="Y224" s="25"/>
      <c r="Z224" s="25"/>
      <c r="AA224" s="25"/>
      <c r="AB224" s="25"/>
      <c r="AC224" s="25"/>
      <c r="AD224" s="25"/>
      <c r="AE224" s="25">
        <v>16.158999999999999</v>
      </c>
      <c r="AF224" s="25"/>
      <c r="AG224" s="25"/>
      <c r="AH224" s="25"/>
      <c r="AI224" s="25"/>
      <c r="AJ224" s="25"/>
      <c r="AK224" s="25"/>
      <c r="AL224" s="25"/>
      <c r="AM224" s="25"/>
      <c r="AN224" s="25"/>
      <c r="AO224" s="25"/>
      <c r="AP224" s="25"/>
      <c r="AQ224" s="25"/>
      <c r="AR224" s="25"/>
      <c r="AS224" s="25"/>
      <c r="AT224" s="25"/>
      <c r="AU224" s="25"/>
      <c r="AV224" s="25"/>
      <c r="AW224" s="25"/>
      <c r="AX224" s="25"/>
      <c r="AY224" s="25"/>
      <c r="AZ224" s="25"/>
      <c r="BA224" s="25"/>
      <c r="BB224" s="25"/>
      <c r="BC224" s="25"/>
      <c r="BD224" s="25"/>
      <c r="BE224" s="25"/>
      <c r="BF224" s="25"/>
      <c r="BG224" s="25"/>
      <c r="BH224" s="25"/>
      <c r="BI224" s="17">
        <f t="shared" si="21"/>
        <v>16.158999999999999</v>
      </c>
      <c r="BJ224" s="16">
        <f t="shared" si="22"/>
        <v>0</v>
      </c>
      <c r="BK224" s="16">
        <f t="shared" si="23"/>
        <v>16.158999999999999</v>
      </c>
      <c r="BL224" s="16">
        <v>16.16</v>
      </c>
      <c r="BM224" s="16"/>
      <c r="BN224" s="16"/>
      <c r="BO224" s="16"/>
      <c r="BP224" s="16"/>
      <c r="BQ224" s="16"/>
      <c r="BR224" s="16"/>
      <c r="BS224" s="16"/>
      <c r="BT224" s="17">
        <f t="shared" si="24"/>
        <v>-1.0000000000012221E-3</v>
      </c>
      <c r="BU224" s="26"/>
    </row>
    <row r="225" spans="1:73" s="57" customFormat="1" ht="38.25" x14ac:dyDescent="0.25">
      <c r="A225" s="20" t="s">
        <v>89</v>
      </c>
      <c r="B225" s="20" t="s">
        <v>91</v>
      </c>
      <c r="C225" s="20" t="s">
        <v>90</v>
      </c>
      <c r="D225" s="20" t="s">
        <v>92</v>
      </c>
      <c r="E225" s="4" t="s">
        <v>211</v>
      </c>
      <c r="F225" s="20" t="s">
        <v>212</v>
      </c>
      <c r="G225" s="20" t="s">
        <v>341</v>
      </c>
      <c r="H225" s="20">
        <v>2022</v>
      </c>
      <c r="I225" s="20" t="s">
        <v>465</v>
      </c>
      <c r="J225" s="21" t="s">
        <v>465</v>
      </c>
      <c r="K225" s="20"/>
      <c r="L225" s="4"/>
      <c r="M225" s="4"/>
      <c r="N225" s="4"/>
      <c r="O225" s="4"/>
      <c r="P225" s="10">
        <v>202</v>
      </c>
      <c r="Q225" s="10">
        <v>56</v>
      </c>
      <c r="R225" s="11">
        <v>7</v>
      </c>
      <c r="S225" s="12" t="s">
        <v>480</v>
      </c>
      <c r="T225" s="12">
        <v>8888</v>
      </c>
      <c r="U225" s="12">
        <v>8888</v>
      </c>
      <c r="V225" s="4" t="str">
        <f>VLOOKUP(W225,'Ítems Presupuestarios'!$A$4:$C$42,3,FALSE)</f>
        <v>78-Transferencias o Donaciones para Inversión</v>
      </c>
      <c r="W225" s="4">
        <v>780204</v>
      </c>
      <c r="X225" s="4" t="str">
        <f>VLOOKUP(W225,'Ítems Presupuestarios'!$A$4:$C$42,2,FALSE)</f>
        <v>Transferencias y Donaciones al Sector Privado no Financiero</v>
      </c>
      <c r="Y225" s="25"/>
      <c r="Z225" s="25"/>
      <c r="AA225" s="25"/>
      <c r="AB225" s="25"/>
      <c r="AC225" s="25"/>
      <c r="AD225" s="25"/>
      <c r="AE225" s="25">
        <v>4716.2700000000004</v>
      </c>
      <c r="AF225" s="25"/>
      <c r="AG225" s="25"/>
      <c r="AH225" s="25"/>
      <c r="AI225" s="25"/>
      <c r="AJ225" s="25"/>
      <c r="AK225" s="25"/>
      <c r="AL225" s="25"/>
      <c r="AM225" s="25"/>
      <c r="AN225" s="25"/>
      <c r="AO225" s="25"/>
      <c r="AP225" s="25"/>
      <c r="AQ225" s="25"/>
      <c r="AR225" s="25"/>
      <c r="AS225" s="25"/>
      <c r="AT225" s="25"/>
      <c r="AU225" s="25"/>
      <c r="AV225" s="25"/>
      <c r="AW225" s="25"/>
      <c r="AX225" s="25"/>
      <c r="AY225" s="25"/>
      <c r="AZ225" s="25"/>
      <c r="BA225" s="25"/>
      <c r="BB225" s="25"/>
      <c r="BC225" s="25"/>
      <c r="BD225" s="25"/>
      <c r="BE225" s="25"/>
      <c r="BF225" s="25"/>
      <c r="BG225" s="25"/>
      <c r="BH225" s="25"/>
      <c r="BI225" s="17">
        <f t="shared" si="21"/>
        <v>4716.2700000000004</v>
      </c>
      <c r="BJ225" s="16">
        <f t="shared" si="22"/>
        <v>0</v>
      </c>
      <c r="BK225" s="16">
        <f t="shared" si="23"/>
        <v>4716.2700000000004</v>
      </c>
      <c r="BL225" s="16">
        <v>4716.2700000000004</v>
      </c>
      <c r="BM225" s="16"/>
      <c r="BN225" s="16"/>
      <c r="BO225" s="16"/>
      <c r="BP225" s="16"/>
      <c r="BQ225" s="16"/>
      <c r="BR225" s="16"/>
      <c r="BS225" s="16"/>
      <c r="BT225" s="17">
        <f t="shared" si="24"/>
        <v>0</v>
      </c>
      <c r="BU225" s="26"/>
    </row>
    <row r="226" spans="1:73" s="57" customFormat="1" ht="38.25" x14ac:dyDescent="0.25">
      <c r="A226" s="20" t="s">
        <v>89</v>
      </c>
      <c r="B226" s="20" t="s">
        <v>91</v>
      </c>
      <c r="C226" s="20" t="s">
        <v>90</v>
      </c>
      <c r="D226" s="20" t="s">
        <v>92</v>
      </c>
      <c r="E226" s="4" t="s">
        <v>211</v>
      </c>
      <c r="F226" s="20" t="s">
        <v>212</v>
      </c>
      <c r="G226" s="20" t="s">
        <v>342</v>
      </c>
      <c r="H226" s="20">
        <v>2022</v>
      </c>
      <c r="I226" s="20" t="s">
        <v>450</v>
      </c>
      <c r="J226" s="21" t="s">
        <v>450</v>
      </c>
      <c r="K226" s="20"/>
      <c r="L226" s="4"/>
      <c r="M226" s="4"/>
      <c r="N226" s="4"/>
      <c r="O226" s="4"/>
      <c r="P226" s="10">
        <v>202</v>
      </c>
      <c r="Q226" s="10">
        <v>56</v>
      </c>
      <c r="R226" s="11">
        <v>7</v>
      </c>
      <c r="S226" s="12" t="s">
        <v>480</v>
      </c>
      <c r="T226" s="12">
        <v>8888</v>
      </c>
      <c r="U226" s="12">
        <v>8888</v>
      </c>
      <c r="V226" s="4" t="str">
        <f>VLOOKUP(W226,'Ítems Presupuestarios'!$A$4:$C$42,3,FALSE)</f>
        <v>78-Transferencias o Donaciones para Inversión</v>
      </c>
      <c r="W226" s="4">
        <v>780204</v>
      </c>
      <c r="X226" s="4" t="str">
        <f>VLOOKUP(W226,'Ítems Presupuestarios'!$A$4:$C$42,2,FALSE)</f>
        <v>Transferencias y Donaciones al Sector Privado no Financiero</v>
      </c>
      <c r="Y226" s="25"/>
      <c r="Z226" s="25"/>
      <c r="AA226" s="25"/>
      <c r="AB226" s="25"/>
      <c r="AC226" s="25"/>
      <c r="AD226" s="25"/>
      <c r="AE226" s="25">
        <v>23.699850000000001</v>
      </c>
      <c r="AF226" s="25"/>
      <c r="AG226" s="25"/>
      <c r="AH226" s="25"/>
      <c r="AI226" s="25"/>
      <c r="AJ226" s="25"/>
      <c r="AK226" s="25"/>
      <c r="AL226" s="25"/>
      <c r="AM226" s="25"/>
      <c r="AN226" s="25"/>
      <c r="AO226" s="25"/>
      <c r="AP226" s="25"/>
      <c r="AQ226" s="25"/>
      <c r="AR226" s="25"/>
      <c r="AS226" s="25"/>
      <c r="AT226" s="25"/>
      <c r="AU226" s="25"/>
      <c r="AV226" s="25"/>
      <c r="AW226" s="25"/>
      <c r="AX226" s="25"/>
      <c r="AY226" s="25"/>
      <c r="AZ226" s="25"/>
      <c r="BA226" s="25"/>
      <c r="BB226" s="25"/>
      <c r="BC226" s="25"/>
      <c r="BD226" s="25"/>
      <c r="BE226" s="25"/>
      <c r="BF226" s="25"/>
      <c r="BG226" s="25"/>
      <c r="BH226" s="25"/>
      <c r="BI226" s="17">
        <f t="shared" si="21"/>
        <v>23.699850000000001</v>
      </c>
      <c r="BJ226" s="16">
        <f t="shared" si="22"/>
        <v>0</v>
      </c>
      <c r="BK226" s="16">
        <f t="shared" si="23"/>
        <v>23.699850000000001</v>
      </c>
      <c r="BL226" s="16">
        <v>23.7</v>
      </c>
      <c r="BM226" s="16"/>
      <c r="BN226" s="16"/>
      <c r="BO226" s="16"/>
      <c r="BP226" s="16"/>
      <c r="BQ226" s="16"/>
      <c r="BR226" s="16"/>
      <c r="BS226" s="16"/>
      <c r="BT226" s="17">
        <f t="shared" si="24"/>
        <v>-1.4999999999787406E-4</v>
      </c>
      <c r="BU226" s="26"/>
    </row>
    <row r="227" spans="1:73" s="57" customFormat="1" ht="51" x14ac:dyDescent="0.25">
      <c r="A227" s="20" t="s">
        <v>89</v>
      </c>
      <c r="B227" s="20" t="s">
        <v>91</v>
      </c>
      <c r="C227" s="20" t="s">
        <v>90</v>
      </c>
      <c r="D227" s="20" t="s">
        <v>203</v>
      </c>
      <c r="E227" s="4" t="s">
        <v>215</v>
      </c>
      <c r="F227" s="20" t="s">
        <v>216</v>
      </c>
      <c r="G227" s="20" t="s">
        <v>343</v>
      </c>
      <c r="H227" s="20">
        <v>2022</v>
      </c>
      <c r="I227" s="20" t="s">
        <v>465</v>
      </c>
      <c r="J227" s="21" t="s">
        <v>465</v>
      </c>
      <c r="K227" s="20"/>
      <c r="L227" s="4"/>
      <c r="M227" s="4"/>
      <c r="N227" s="4"/>
      <c r="O227" s="4"/>
      <c r="P227" s="10">
        <v>202</v>
      </c>
      <c r="Q227" s="10">
        <v>56</v>
      </c>
      <c r="R227" s="11">
        <v>7</v>
      </c>
      <c r="S227" s="12" t="s">
        <v>480</v>
      </c>
      <c r="T227" s="12">
        <v>8888</v>
      </c>
      <c r="U227" s="12">
        <v>8888</v>
      </c>
      <c r="V227" s="4" t="str">
        <f>VLOOKUP(W227,'Ítems Presupuestarios'!$A$4:$C$42,3,FALSE)</f>
        <v>78-Transferencias o Donaciones para Inversión</v>
      </c>
      <c r="W227" s="4">
        <v>780204</v>
      </c>
      <c r="X227" s="4" t="str">
        <f>VLOOKUP(W227,'Ítems Presupuestarios'!$A$4:$C$42,2,FALSE)</f>
        <v>Transferencias y Donaciones al Sector Privado no Financiero</v>
      </c>
      <c r="Y227" s="25"/>
      <c r="Z227" s="25"/>
      <c r="AA227" s="25"/>
      <c r="AB227" s="25"/>
      <c r="AC227" s="25"/>
      <c r="AD227" s="25"/>
      <c r="AE227" s="25">
        <v>60025.31</v>
      </c>
      <c r="AF227" s="25"/>
      <c r="AG227" s="25"/>
      <c r="AH227" s="25"/>
      <c r="AI227" s="25"/>
      <c r="AJ227" s="25"/>
      <c r="AK227" s="25"/>
      <c r="AL227" s="25"/>
      <c r="AM227" s="25"/>
      <c r="AN227" s="25"/>
      <c r="AO227" s="25"/>
      <c r="AP227" s="25"/>
      <c r="AQ227" s="25"/>
      <c r="AR227" s="25"/>
      <c r="AS227" s="25"/>
      <c r="AT227" s="25"/>
      <c r="AU227" s="25"/>
      <c r="AV227" s="25"/>
      <c r="AW227" s="25"/>
      <c r="AX227" s="25"/>
      <c r="AY227" s="25"/>
      <c r="AZ227" s="25"/>
      <c r="BA227" s="25"/>
      <c r="BB227" s="25"/>
      <c r="BC227" s="25"/>
      <c r="BD227" s="25"/>
      <c r="BE227" s="25"/>
      <c r="BF227" s="25"/>
      <c r="BG227" s="25"/>
      <c r="BH227" s="25"/>
      <c r="BI227" s="17">
        <f t="shared" si="21"/>
        <v>60025.31</v>
      </c>
      <c r="BJ227" s="16">
        <f t="shared" si="22"/>
        <v>0</v>
      </c>
      <c r="BK227" s="16">
        <f t="shared" si="23"/>
        <v>60025.31</v>
      </c>
      <c r="BL227" s="16"/>
      <c r="BM227" s="16"/>
      <c r="BN227" s="16"/>
      <c r="BO227" s="16"/>
      <c r="BP227" s="16"/>
      <c r="BQ227" s="16"/>
      <c r="BR227" s="16"/>
      <c r="BS227" s="16"/>
      <c r="BT227" s="17">
        <f t="shared" si="24"/>
        <v>60025.31</v>
      </c>
      <c r="BU227" s="26"/>
    </row>
    <row r="228" spans="1:73" s="57" customFormat="1" ht="51" x14ac:dyDescent="0.25">
      <c r="A228" s="20" t="s">
        <v>89</v>
      </c>
      <c r="B228" s="20" t="s">
        <v>91</v>
      </c>
      <c r="C228" s="20" t="s">
        <v>90</v>
      </c>
      <c r="D228" s="20" t="s">
        <v>203</v>
      </c>
      <c r="E228" s="4" t="s">
        <v>215</v>
      </c>
      <c r="F228" s="20" t="s">
        <v>216</v>
      </c>
      <c r="G228" s="20" t="s">
        <v>344</v>
      </c>
      <c r="H228" s="20">
        <v>2022</v>
      </c>
      <c r="I228" s="20" t="s">
        <v>450</v>
      </c>
      <c r="J228" s="21" t="s">
        <v>450</v>
      </c>
      <c r="K228" s="20"/>
      <c r="L228" s="4"/>
      <c r="M228" s="4"/>
      <c r="N228" s="4"/>
      <c r="O228" s="4"/>
      <c r="P228" s="10">
        <v>202</v>
      </c>
      <c r="Q228" s="10">
        <v>56</v>
      </c>
      <c r="R228" s="11">
        <v>7</v>
      </c>
      <c r="S228" s="12" t="s">
        <v>480</v>
      </c>
      <c r="T228" s="12">
        <v>8888</v>
      </c>
      <c r="U228" s="12">
        <v>8888</v>
      </c>
      <c r="V228" s="4" t="str">
        <f>VLOOKUP(W228,'Ítems Presupuestarios'!$A$4:$C$42,3,FALSE)</f>
        <v>78-Transferencias o Donaciones para Inversión</v>
      </c>
      <c r="W228" s="4">
        <v>780204</v>
      </c>
      <c r="X228" s="4" t="str">
        <f>VLOOKUP(W228,'Ítems Presupuestarios'!$A$4:$C$42,2,FALSE)</f>
        <v>Transferencias y Donaciones al Sector Privado no Financiero</v>
      </c>
      <c r="Y228" s="25"/>
      <c r="Z228" s="25"/>
      <c r="AA228" s="25"/>
      <c r="AB228" s="25"/>
      <c r="AC228" s="25"/>
      <c r="AD228" s="25"/>
      <c r="AE228" s="25">
        <v>301.63470000000001</v>
      </c>
      <c r="AF228" s="25"/>
      <c r="AG228" s="25"/>
      <c r="AH228" s="25"/>
      <c r="AI228" s="25"/>
      <c r="AJ228" s="25"/>
      <c r="AK228" s="25"/>
      <c r="AL228" s="25"/>
      <c r="AM228" s="25"/>
      <c r="AN228" s="25"/>
      <c r="AO228" s="25"/>
      <c r="AP228" s="25"/>
      <c r="AQ228" s="25"/>
      <c r="AR228" s="25"/>
      <c r="AS228" s="25"/>
      <c r="AT228" s="25"/>
      <c r="AU228" s="25"/>
      <c r="AV228" s="25"/>
      <c r="AW228" s="25"/>
      <c r="AX228" s="25"/>
      <c r="AY228" s="25"/>
      <c r="AZ228" s="25"/>
      <c r="BA228" s="25"/>
      <c r="BB228" s="25"/>
      <c r="BC228" s="25"/>
      <c r="BD228" s="25"/>
      <c r="BE228" s="25"/>
      <c r="BF228" s="25"/>
      <c r="BG228" s="25"/>
      <c r="BH228" s="25"/>
      <c r="BI228" s="17">
        <f t="shared" si="21"/>
        <v>301.63470000000001</v>
      </c>
      <c r="BJ228" s="16">
        <f t="shared" si="22"/>
        <v>0</v>
      </c>
      <c r="BK228" s="16">
        <f t="shared" si="23"/>
        <v>301.63470000000001</v>
      </c>
      <c r="BL228" s="16"/>
      <c r="BM228" s="16"/>
      <c r="BN228" s="16"/>
      <c r="BO228" s="16"/>
      <c r="BP228" s="16"/>
      <c r="BQ228" s="16"/>
      <c r="BR228" s="16"/>
      <c r="BS228" s="16"/>
      <c r="BT228" s="17">
        <f t="shared" si="24"/>
        <v>301.63470000000001</v>
      </c>
      <c r="BU228" s="26"/>
    </row>
    <row r="229" spans="1:73" s="57" customFormat="1" ht="51" x14ac:dyDescent="0.25">
      <c r="A229" s="20" t="s">
        <v>89</v>
      </c>
      <c r="B229" s="20" t="s">
        <v>91</v>
      </c>
      <c r="C229" s="20" t="s">
        <v>90</v>
      </c>
      <c r="D229" s="20" t="s">
        <v>203</v>
      </c>
      <c r="E229" s="4" t="s">
        <v>219</v>
      </c>
      <c r="F229" s="20" t="s">
        <v>212</v>
      </c>
      <c r="G229" s="20" t="s">
        <v>341</v>
      </c>
      <c r="H229" s="20">
        <v>2022</v>
      </c>
      <c r="I229" s="20" t="s">
        <v>465</v>
      </c>
      <c r="J229" s="21" t="s">
        <v>465</v>
      </c>
      <c r="K229" s="20"/>
      <c r="L229" s="4"/>
      <c r="M229" s="4"/>
      <c r="N229" s="4"/>
      <c r="O229" s="4"/>
      <c r="P229" s="10">
        <v>202</v>
      </c>
      <c r="Q229" s="10">
        <v>56</v>
      </c>
      <c r="R229" s="11">
        <v>7</v>
      </c>
      <c r="S229" s="12" t="s">
        <v>480</v>
      </c>
      <c r="T229" s="12">
        <v>8888</v>
      </c>
      <c r="U229" s="12">
        <v>8888</v>
      </c>
      <c r="V229" s="4" t="str">
        <f>VLOOKUP(W229,'Ítems Presupuestarios'!$A$4:$C$42,3,FALSE)</f>
        <v>78-Transferencias o Donaciones para Inversión</v>
      </c>
      <c r="W229" s="4">
        <v>780204</v>
      </c>
      <c r="X229" s="4" t="str">
        <f>VLOOKUP(W229,'Ítems Presupuestarios'!$A$4:$C$42,2,FALSE)</f>
        <v>Transferencias y Donaciones al Sector Privado no Financiero</v>
      </c>
      <c r="Y229" s="25"/>
      <c r="Z229" s="25"/>
      <c r="AA229" s="25"/>
      <c r="AB229" s="25"/>
      <c r="AC229" s="25"/>
      <c r="AD229" s="25"/>
      <c r="AE229" s="25">
        <v>7503.17</v>
      </c>
      <c r="AF229" s="25"/>
      <c r="AG229" s="25"/>
      <c r="AH229" s="25"/>
      <c r="AI229" s="25"/>
      <c r="AJ229" s="25"/>
      <c r="AK229" s="25"/>
      <c r="AL229" s="25"/>
      <c r="AM229" s="25"/>
      <c r="AN229" s="25"/>
      <c r="AO229" s="25"/>
      <c r="AP229" s="25"/>
      <c r="AQ229" s="25"/>
      <c r="AR229" s="25"/>
      <c r="AS229" s="25"/>
      <c r="AT229" s="25"/>
      <c r="AU229" s="25"/>
      <c r="AV229" s="25"/>
      <c r="AW229" s="25"/>
      <c r="AX229" s="25"/>
      <c r="AY229" s="25"/>
      <c r="AZ229" s="25"/>
      <c r="BA229" s="25"/>
      <c r="BB229" s="25"/>
      <c r="BC229" s="25"/>
      <c r="BD229" s="25"/>
      <c r="BE229" s="25"/>
      <c r="BF229" s="25"/>
      <c r="BG229" s="25"/>
      <c r="BH229" s="25"/>
      <c r="BI229" s="17">
        <f t="shared" si="21"/>
        <v>7503.17</v>
      </c>
      <c r="BJ229" s="16">
        <f t="shared" si="22"/>
        <v>0</v>
      </c>
      <c r="BK229" s="16">
        <f t="shared" si="23"/>
        <v>7503.17</v>
      </c>
      <c r="BL229" s="16"/>
      <c r="BM229" s="16"/>
      <c r="BN229" s="16"/>
      <c r="BO229" s="16"/>
      <c r="BP229" s="16"/>
      <c r="BQ229" s="16"/>
      <c r="BR229" s="16"/>
      <c r="BS229" s="16"/>
      <c r="BT229" s="17">
        <f t="shared" si="24"/>
        <v>7503.17</v>
      </c>
      <c r="BU229" s="26"/>
    </row>
    <row r="230" spans="1:73" s="57" customFormat="1" ht="51" x14ac:dyDescent="0.25">
      <c r="A230" s="20" t="s">
        <v>89</v>
      </c>
      <c r="B230" s="20" t="s">
        <v>91</v>
      </c>
      <c r="C230" s="20" t="s">
        <v>90</v>
      </c>
      <c r="D230" s="20" t="s">
        <v>203</v>
      </c>
      <c r="E230" s="4" t="s">
        <v>219</v>
      </c>
      <c r="F230" s="20" t="s">
        <v>212</v>
      </c>
      <c r="G230" s="20" t="s">
        <v>342</v>
      </c>
      <c r="H230" s="20">
        <v>2022</v>
      </c>
      <c r="I230" s="20" t="s">
        <v>450</v>
      </c>
      <c r="J230" s="21" t="s">
        <v>450</v>
      </c>
      <c r="K230" s="20"/>
      <c r="L230" s="4"/>
      <c r="M230" s="4"/>
      <c r="N230" s="4"/>
      <c r="O230" s="4"/>
      <c r="P230" s="10">
        <v>202</v>
      </c>
      <c r="Q230" s="10">
        <v>56</v>
      </c>
      <c r="R230" s="11">
        <v>7</v>
      </c>
      <c r="S230" s="12" t="s">
        <v>480</v>
      </c>
      <c r="T230" s="12">
        <v>8888</v>
      </c>
      <c r="U230" s="12">
        <v>8888</v>
      </c>
      <c r="V230" s="4" t="str">
        <f>VLOOKUP(W230,'Ítems Presupuestarios'!$A$4:$C$42,3,FALSE)</f>
        <v>78-Transferencias o Donaciones para Inversión</v>
      </c>
      <c r="W230" s="4">
        <v>780204</v>
      </c>
      <c r="X230" s="4" t="str">
        <f>VLOOKUP(W230,'Ítems Presupuestarios'!$A$4:$C$42,2,FALSE)</f>
        <v>Transferencias y Donaciones al Sector Privado no Financiero</v>
      </c>
      <c r="Y230" s="25"/>
      <c r="Z230" s="25"/>
      <c r="AA230" s="25"/>
      <c r="AB230" s="25"/>
      <c r="AC230" s="25"/>
      <c r="AD230" s="25"/>
      <c r="AE230" s="25">
        <v>37.704349999999998</v>
      </c>
      <c r="AF230" s="25"/>
      <c r="AG230" s="25"/>
      <c r="AH230" s="25"/>
      <c r="AI230" s="25"/>
      <c r="AJ230" s="25"/>
      <c r="AK230" s="25"/>
      <c r="AL230" s="25"/>
      <c r="AM230" s="25"/>
      <c r="AN230" s="25"/>
      <c r="AO230" s="25"/>
      <c r="AP230" s="25"/>
      <c r="AQ230" s="25"/>
      <c r="AR230" s="25"/>
      <c r="AS230" s="25"/>
      <c r="AT230" s="25"/>
      <c r="AU230" s="25"/>
      <c r="AV230" s="25"/>
      <c r="AW230" s="25"/>
      <c r="AX230" s="25"/>
      <c r="AY230" s="25"/>
      <c r="AZ230" s="25"/>
      <c r="BA230" s="25"/>
      <c r="BB230" s="25"/>
      <c r="BC230" s="25"/>
      <c r="BD230" s="25"/>
      <c r="BE230" s="25"/>
      <c r="BF230" s="25"/>
      <c r="BG230" s="25"/>
      <c r="BH230" s="25"/>
      <c r="BI230" s="17">
        <f t="shared" si="21"/>
        <v>37.704349999999998</v>
      </c>
      <c r="BJ230" s="16">
        <f t="shared" si="22"/>
        <v>0</v>
      </c>
      <c r="BK230" s="16">
        <f t="shared" si="23"/>
        <v>37.704349999999998</v>
      </c>
      <c r="BL230" s="16"/>
      <c r="BM230" s="16"/>
      <c r="BN230" s="16"/>
      <c r="BO230" s="16"/>
      <c r="BP230" s="16"/>
      <c r="BQ230" s="16"/>
      <c r="BR230" s="16"/>
      <c r="BS230" s="16"/>
      <c r="BT230" s="17">
        <f t="shared" si="24"/>
        <v>37.704349999999998</v>
      </c>
      <c r="BU230" s="26"/>
    </row>
    <row r="231" spans="1:73" s="57" customFormat="1" ht="51" x14ac:dyDescent="0.25">
      <c r="A231" s="20" t="s">
        <v>89</v>
      </c>
      <c r="B231" s="20" t="s">
        <v>91</v>
      </c>
      <c r="C231" s="20" t="s">
        <v>90</v>
      </c>
      <c r="D231" s="20" t="s">
        <v>203</v>
      </c>
      <c r="E231" s="4" t="s">
        <v>221</v>
      </c>
      <c r="F231" s="20" t="s">
        <v>208</v>
      </c>
      <c r="G231" s="20" t="s">
        <v>345</v>
      </c>
      <c r="H231" s="20">
        <v>2022</v>
      </c>
      <c r="I231" s="20" t="s">
        <v>465</v>
      </c>
      <c r="J231" s="21" t="s">
        <v>465</v>
      </c>
      <c r="K231" s="20"/>
      <c r="L231" s="4"/>
      <c r="M231" s="4"/>
      <c r="N231" s="4"/>
      <c r="O231" s="4"/>
      <c r="P231" s="10">
        <v>202</v>
      </c>
      <c r="Q231" s="10">
        <v>56</v>
      </c>
      <c r="R231" s="11">
        <v>7</v>
      </c>
      <c r="S231" s="12" t="s">
        <v>480</v>
      </c>
      <c r="T231" s="12">
        <v>8888</v>
      </c>
      <c r="U231" s="12">
        <v>8888</v>
      </c>
      <c r="V231" s="4" t="str">
        <f>VLOOKUP(W231,'Ítems Presupuestarios'!$A$4:$C$42,3,FALSE)</f>
        <v>78-Transferencias o Donaciones para Inversión</v>
      </c>
      <c r="W231" s="4">
        <v>780204</v>
      </c>
      <c r="X231" s="4" t="str">
        <f>VLOOKUP(W231,'Ítems Presupuestarios'!$A$4:$C$42,2,FALSE)</f>
        <v>Transferencias y Donaciones al Sector Privado no Financiero</v>
      </c>
      <c r="Y231" s="25"/>
      <c r="Z231" s="25"/>
      <c r="AA231" s="25"/>
      <c r="AB231" s="25"/>
      <c r="AC231" s="25"/>
      <c r="AD231" s="25"/>
      <c r="AE231" s="25">
        <v>4823.46</v>
      </c>
      <c r="AF231" s="25"/>
      <c r="AG231" s="25"/>
      <c r="AH231" s="25"/>
      <c r="AI231" s="25"/>
      <c r="AJ231" s="25"/>
      <c r="AK231" s="25"/>
      <c r="AL231" s="25"/>
      <c r="AM231" s="25"/>
      <c r="AN231" s="25"/>
      <c r="AO231" s="25"/>
      <c r="AP231" s="25"/>
      <c r="AQ231" s="25"/>
      <c r="AR231" s="25"/>
      <c r="AS231" s="25"/>
      <c r="AT231" s="25"/>
      <c r="AU231" s="25"/>
      <c r="AV231" s="25"/>
      <c r="AW231" s="25"/>
      <c r="AX231" s="25"/>
      <c r="AY231" s="25"/>
      <c r="AZ231" s="25"/>
      <c r="BA231" s="25"/>
      <c r="BB231" s="25"/>
      <c r="BC231" s="25"/>
      <c r="BD231" s="25"/>
      <c r="BE231" s="25"/>
      <c r="BF231" s="25"/>
      <c r="BG231" s="25"/>
      <c r="BH231" s="25"/>
      <c r="BI231" s="17">
        <f t="shared" si="21"/>
        <v>4823.46</v>
      </c>
      <c r="BJ231" s="16">
        <f t="shared" si="22"/>
        <v>0</v>
      </c>
      <c r="BK231" s="16">
        <f t="shared" si="23"/>
        <v>4823.46</v>
      </c>
      <c r="BL231" s="16"/>
      <c r="BM231" s="16"/>
      <c r="BN231" s="16"/>
      <c r="BO231" s="16"/>
      <c r="BP231" s="16"/>
      <c r="BQ231" s="16"/>
      <c r="BR231" s="16"/>
      <c r="BS231" s="16"/>
      <c r="BT231" s="17">
        <f t="shared" si="24"/>
        <v>4823.46</v>
      </c>
      <c r="BU231" s="26"/>
    </row>
    <row r="232" spans="1:73" s="57" customFormat="1" ht="51" x14ac:dyDescent="0.25">
      <c r="A232" s="20" t="s">
        <v>89</v>
      </c>
      <c r="B232" s="20" t="s">
        <v>91</v>
      </c>
      <c r="C232" s="20" t="s">
        <v>90</v>
      </c>
      <c r="D232" s="20" t="s">
        <v>203</v>
      </c>
      <c r="E232" s="4" t="s">
        <v>221</v>
      </c>
      <c r="F232" s="20" t="s">
        <v>208</v>
      </c>
      <c r="G232" s="20" t="s">
        <v>346</v>
      </c>
      <c r="H232" s="20">
        <v>2022</v>
      </c>
      <c r="I232" s="20" t="s">
        <v>450</v>
      </c>
      <c r="J232" s="21" t="s">
        <v>450</v>
      </c>
      <c r="K232" s="20"/>
      <c r="L232" s="4"/>
      <c r="M232" s="4"/>
      <c r="N232" s="4"/>
      <c r="O232" s="4"/>
      <c r="P232" s="10">
        <v>202</v>
      </c>
      <c r="Q232" s="10">
        <v>56</v>
      </c>
      <c r="R232" s="11">
        <v>7</v>
      </c>
      <c r="S232" s="12" t="s">
        <v>480</v>
      </c>
      <c r="T232" s="12">
        <v>8888</v>
      </c>
      <c r="U232" s="12">
        <v>8888</v>
      </c>
      <c r="V232" s="4" t="str">
        <f>VLOOKUP(W232,'Ítems Presupuestarios'!$A$4:$C$42,3,FALSE)</f>
        <v>78-Transferencias o Donaciones para Inversión</v>
      </c>
      <c r="W232" s="4">
        <v>780204</v>
      </c>
      <c r="X232" s="4" t="str">
        <f>VLOOKUP(W232,'Ítems Presupuestarios'!$A$4:$C$42,2,FALSE)</f>
        <v>Transferencias y Donaciones al Sector Privado no Financiero</v>
      </c>
      <c r="Y232" s="25"/>
      <c r="Z232" s="25"/>
      <c r="AA232" s="25"/>
      <c r="AB232" s="25"/>
      <c r="AC232" s="25"/>
      <c r="AD232" s="25"/>
      <c r="AE232" s="25">
        <v>24.238499999999998</v>
      </c>
      <c r="AF232" s="25"/>
      <c r="AG232" s="25"/>
      <c r="AH232" s="25"/>
      <c r="AI232" s="25"/>
      <c r="AJ232" s="25"/>
      <c r="AK232" s="25"/>
      <c r="AL232" s="25"/>
      <c r="AM232" s="25"/>
      <c r="AN232" s="25"/>
      <c r="AO232" s="25"/>
      <c r="AP232" s="25"/>
      <c r="AQ232" s="25"/>
      <c r="AR232" s="25"/>
      <c r="AS232" s="25"/>
      <c r="AT232" s="25"/>
      <c r="AU232" s="25"/>
      <c r="AV232" s="25"/>
      <c r="AW232" s="25"/>
      <c r="AX232" s="25"/>
      <c r="AY232" s="25"/>
      <c r="AZ232" s="25"/>
      <c r="BA232" s="25"/>
      <c r="BB232" s="25"/>
      <c r="BC232" s="25"/>
      <c r="BD232" s="25"/>
      <c r="BE232" s="25"/>
      <c r="BF232" s="25"/>
      <c r="BG232" s="25"/>
      <c r="BH232" s="25"/>
      <c r="BI232" s="17">
        <f t="shared" si="21"/>
        <v>24.238499999999998</v>
      </c>
      <c r="BJ232" s="16">
        <f t="shared" si="22"/>
        <v>0</v>
      </c>
      <c r="BK232" s="16">
        <f t="shared" si="23"/>
        <v>24.238499999999998</v>
      </c>
      <c r="BL232" s="16"/>
      <c r="BM232" s="16"/>
      <c r="BN232" s="16"/>
      <c r="BO232" s="16"/>
      <c r="BP232" s="16"/>
      <c r="BQ232" s="16"/>
      <c r="BR232" s="16"/>
      <c r="BS232" s="16"/>
      <c r="BT232" s="17">
        <f t="shared" si="24"/>
        <v>24.238499999999998</v>
      </c>
      <c r="BU232" s="26"/>
    </row>
    <row r="233" spans="1:73" s="57" customFormat="1" ht="38.25" x14ac:dyDescent="0.25">
      <c r="A233" s="20" t="s">
        <v>89</v>
      </c>
      <c r="B233" s="20" t="s">
        <v>91</v>
      </c>
      <c r="C233" s="20" t="s">
        <v>90</v>
      </c>
      <c r="D233" s="20" t="s">
        <v>92</v>
      </c>
      <c r="E233" s="4" t="s">
        <v>207</v>
      </c>
      <c r="F233" s="20" t="s">
        <v>208</v>
      </c>
      <c r="G233" s="20" t="s">
        <v>347</v>
      </c>
      <c r="H233" s="20">
        <v>2022</v>
      </c>
      <c r="I233" s="20" t="s">
        <v>466</v>
      </c>
      <c r="J233" s="21" t="s">
        <v>466</v>
      </c>
      <c r="K233" s="20"/>
      <c r="L233" s="4"/>
      <c r="M233" s="4"/>
      <c r="N233" s="4"/>
      <c r="O233" s="4"/>
      <c r="P233" s="10">
        <v>202</v>
      </c>
      <c r="Q233" s="10">
        <v>56</v>
      </c>
      <c r="R233" s="11">
        <v>7</v>
      </c>
      <c r="S233" s="12" t="s">
        <v>480</v>
      </c>
      <c r="T233" s="12">
        <v>8888</v>
      </c>
      <c r="U233" s="12">
        <v>8888</v>
      </c>
      <c r="V233" s="4" t="str">
        <f>VLOOKUP(W233,'Ítems Presupuestarios'!$A$4:$C$42,3,FALSE)</f>
        <v>78-Transferencias o Donaciones para Inversión</v>
      </c>
      <c r="W233" s="4">
        <v>780204</v>
      </c>
      <c r="X233" s="4" t="str">
        <f>VLOOKUP(W233,'Ítems Presupuestarios'!$A$4:$C$42,2,FALSE)</f>
        <v>Transferencias y Donaciones al Sector Privado no Financiero</v>
      </c>
      <c r="Y233" s="25"/>
      <c r="Z233" s="25"/>
      <c r="AA233" s="25"/>
      <c r="AB233" s="25"/>
      <c r="AC233" s="25"/>
      <c r="AD233" s="25"/>
      <c r="AE233" s="25">
        <v>3773.73</v>
      </c>
      <c r="AF233" s="25"/>
      <c r="AG233" s="25"/>
      <c r="AH233" s="25"/>
      <c r="AI233" s="25"/>
      <c r="AJ233" s="25"/>
      <c r="AK233" s="25"/>
      <c r="AL233" s="25"/>
      <c r="AM233" s="25"/>
      <c r="AN233" s="25"/>
      <c r="AO233" s="25"/>
      <c r="AP233" s="25"/>
      <c r="AQ233" s="25"/>
      <c r="AR233" s="25"/>
      <c r="AS233" s="25"/>
      <c r="AT233" s="25"/>
      <c r="AU233" s="25"/>
      <c r="AV233" s="25"/>
      <c r="AW233" s="25"/>
      <c r="AX233" s="25"/>
      <c r="AY233" s="25"/>
      <c r="AZ233" s="25"/>
      <c r="BA233" s="25"/>
      <c r="BB233" s="25"/>
      <c r="BC233" s="25"/>
      <c r="BD233" s="25"/>
      <c r="BE233" s="25"/>
      <c r="BF233" s="25"/>
      <c r="BG233" s="25"/>
      <c r="BH233" s="25"/>
      <c r="BI233" s="17">
        <f t="shared" si="21"/>
        <v>3773.73</v>
      </c>
      <c r="BJ233" s="16">
        <f t="shared" si="22"/>
        <v>0</v>
      </c>
      <c r="BK233" s="16">
        <f t="shared" si="23"/>
        <v>3773.73</v>
      </c>
      <c r="BL233" s="16">
        <v>3773.73</v>
      </c>
      <c r="BM233" s="16"/>
      <c r="BN233" s="16"/>
      <c r="BO233" s="16"/>
      <c r="BP233" s="16"/>
      <c r="BQ233" s="16"/>
      <c r="BR233" s="16"/>
      <c r="BS233" s="16"/>
      <c r="BT233" s="17">
        <f t="shared" si="24"/>
        <v>0</v>
      </c>
      <c r="BU233" s="26"/>
    </row>
    <row r="234" spans="1:73" s="57" customFormat="1" ht="38.25" x14ac:dyDescent="0.25">
      <c r="A234" s="20" t="s">
        <v>89</v>
      </c>
      <c r="B234" s="20" t="s">
        <v>91</v>
      </c>
      <c r="C234" s="20" t="s">
        <v>90</v>
      </c>
      <c r="D234" s="20" t="s">
        <v>92</v>
      </c>
      <c r="E234" s="4" t="s">
        <v>207</v>
      </c>
      <c r="F234" s="20" t="s">
        <v>208</v>
      </c>
      <c r="G234" s="20" t="s">
        <v>348</v>
      </c>
      <c r="H234" s="20">
        <v>2022</v>
      </c>
      <c r="I234" s="20" t="s">
        <v>450</v>
      </c>
      <c r="J234" s="21" t="s">
        <v>450</v>
      </c>
      <c r="K234" s="20"/>
      <c r="L234" s="4"/>
      <c r="M234" s="4"/>
      <c r="N234" s="4"/>
      <c r="O234" s="4"/>
      <c r="P234" s="10">
        <v>202</v>
      </c>
      <c r="Q234" s="10">
        <v>56</v>
      </c>
      <c r="R234" s="11">
        <v>7</v>
      </c>
      <c r="S234" s="12" t="s">
        <v>480</v>
      </c>
      <c r="T234" s="12">
        <v>8888</v>
      </c>
      <c r="U234" s="12">
        <v>8888</v>
      </c>
      <c r="V234" s="4" t="str">
        <f>VLOOKUP(W234,'Ítems Presupuestarios'!$A$4:$C$42,3,FALSE)</f>
        <v>78-Transferencias o Donaciones para Inversión</v>
      </c>
      <c r="W234" s="4">
        <v>780204</v>
      </c>
      <c r="X234" s="4" t="str">
        <f>VLOOKUP(W234,'Ítems Presupuestarios'!$A$4:$C$42,2,FALSE)</f>
        <v>Transferencias y Donaciones al Sector Privado no Financiero</v>
      </c>
      <c r="Y234" s="25"/>
      <c r="Z234" s="25"/>
      <c r="AA234" s="25"/>
      <c r="AB234" s="25"/>
      <c r="AC234" s="25"/>
      <c r="AD234" s="25"/>
      <c r="AE234" s="25">
        <v>18.963450000000002</v>
      </c>
      <c r="AF234" s="25"/>
      <c r="AG234" s="25"/>
      <c r="AH234" s="25"/>
      <c r="AI234" s="25"/>
      <c r="AJ234" s="25"/>
      <c r="AK234" s="25"/>
      <c r="AL234" s="25"/>
      <c r="AM234" s="25"/>
      <c r="AN234" s="25"/>
      <c r="AO234" s="25"/>
      <c r="AP234" s="25"/>
      <c r="AQ234" s="25"/>
      <c r="AR234" s="25"/>
      <c r="AS234" s="25"/>
      <c r="AT234" s="25"/>
      <c r="AU234" s="25"/>
      <c r="AV234" s="25"/>
      <c r="AW234" s="25"/>
      <c r="AX234" s="25"/>
      <c r="AY234" s="25"/>
      <c r="AZ234" s="25"/>
      <c r="BA234" s="25"/>
      <c r="BB234" s="25"/>
      <c r="BC234" s="25"/>
      <c r="BD234" s="25"/>
      <c r="BE234" s="25"/>
      <c r="BF234" s="25"/>
      <c r="BG234" s="25"/>
      <c r="BH234" s="25"/>
      <c r="BI234" s="17">
        <f t="shared" si="21"/>
        <v>18.963450000000002</v>
      </c>
      <c r="BJ234" s="16">
        <f t="shared" si="22"/>
        <v>0</v>
      </c>
      <c r="BK234" s="16">
        <f t="shared" si="23"/>
        <v>18.963450000000002</v>
      </c>
      <c r="BL234" s="16">
        <v>18.96</v>
      </c>
      <c r="BM234" s="16"/>
      <c r="BN234" s="16"/>
      <c r="BO234" s="16"/>
      <c r="BP234" s="16"/>
      <c r="BQ234" s="16"/>
      <c r="BR234" s="16"/>
      <c r="BS234" s="16"/>
      <c r="BT234" s="17">
        <f t="shared" si="24"/>
        <v>3.4500000000008413E-3</v>
      </c>
      <c r="BU234" s="26"/>
    </row>
    <row r="235" spans="1:73" s="57" customFormat="1" ht="38.25" x14ac:dyDescent="0.25">
      <c r="A235" s="20" t="s">
        <v>89</v>
      </c>
      <c r="B235" s="20" t="s">
        <v>91</v>
      </c>
      <c r="C235" s="20" t="s">
        <v>90</v>
      </c>
      <c r="D235" s="20" t="s">
        <v>92</v>
      </c>
      <c r="E235" s="4" t="s">
        <v>211</v>
      </c>
      <c r="F235" s="20" t="s">
        <v>212</v>
      </c>
      <c r="G235" s="20" t="s">
        <v>349</v>
      </c>
      <c r="H235" s="20">
        <v>2022</v>
      </c>
      <c r="I235" s="20" t="s">
        <v>466</v>
      </c>
      <c r="J235" s="21" t="s">
        <v>466</v>
      </c>
      <c r="K235" s="20"/>
      <c r="L235" s="4"/>
      <c r="M235" s="4"/>
      <c r="N235" s="4"/>
      <c r="O235" s="4"/>
      <c r="P235" s="10">
        <v>202</v>
      </c>
      <c r="Q235" s="10">
        <v>56</v>
      </c>
      <c r="R235" s="11">
        <v>7</v>
      </c>
      <c r="S235" s="12" t="s">
        <v>480</v>
      </c>
      <c r="T235" s="12">
        <v>8888</v>
      </c>
      <c r="U235" s="12">
        <v>8888</v>
      </c>
      <c r="V235" s="4" t="str">
        <f>VLOOKUP(W235,'Ítems Presupuestarios'!$A$4:$C$42,3,FALSE)</f>
        <v>78-Transferencias o Donaciones para Inversión</v>
      </c>
      <c r="W235" s="4">
        <v>780204</v>
      </c>
      <c r="X235" s="4" t="str">
        <f>VLOOKUP(W235,'Ítems Presupuestarios'!$A$4:$C$42,2,FALSE)</f>
        <v>Transferencias y Donaciones al Sector Privado no Financiero</v>
      </c>
      <c r="Y235" s="25"/>
      <c r="Z235" s="25"/>
      <c r="AA235" s="25"/>
      <c r="AB235" s="25"/>
      <c r="AC235" s="25"/>
      <c r="AD235" s="25"/>
      <c r="AE235" s="25">
        <v>5534.81</v>
      </c>
      <c r="AF235" s="25"/>
      <c r="AG235" s="25"/>
      <c r="AH235" s="25"/>
      <c r="AI235" s="25"/>
      <c r="AJ235" s="25"/>
      <c r="AK235" s="25"/>
      <c r="AL235" s="25"/>
      <c r="AM235" s="25"/>
      <c r="AN235" s="25"/>
      <c r="AO235" s="25"/>
      <c r="AP235" s="25"/>
      <c r="AQ235" s="25"/>
      <c r="AR235" s="25"/>
      <c r="AS235" s="25"/>
      <c r="AT235" s="25"/>
      <c r="AU235" s="25"/>
      <c r="AV235" s="25"/>
      <c r="AW235" s="25"/>
      <c r="AX235" s="25"/>
      <c r="AY235" s="25"/>
      <c r="AZ235" s="25"/>
      <c r="BA235" s="25"/>
      <c r="BB235" s="25"/>
      <c r="BC235" s="25"/>
      <c r="BD235" s="25"/>
      <c r="BE235" s="25"/>
      <c r="BF235" s="25"/>
      <c r="BG235" s="25"/>
      <c r="BH235" s="25"/>
      <c r="BI235" s="17">
        <f t="shared" si="21"/>
        <v>5534.81</v>
      </c>
      <c r="BJ235" s="16">
        <f t="shared" si="22"/>
        <v>0</v>
      </c>
      <c r="BK235" s="16">
        <f t="shared" si="23"/>
        <v>5534.81</v>
      </c>
      <c r="BL235" s="16">
        <v>5534.81</v>
      </c>
      <c r="BM235" s="16"/>
      <c r="BN235" s="16"/>
      <c r="BO235" s="16"/>
      <c r="BP235" s="16"/>
      <c r="BQ235" s="16"/>
      <c r="BR235" s="16"/>
      <c r="BS235" s="16"/>
      <c r="BT235" s="17">
        <f t="shared" si="24"/>
        <v>0</v>
      </c>
      <c r="BU235" s="26"/>
    </row>
    <row r="236" spans="1:73" s="57" customFormat="1" ht="38.25" x14ac:dyDescent="0.25">
      <c r="A236" s="20" t="s">
        <v>89</v>
      </c>
      <c r="B236" s="20" t="s">
        <v>91</v>
      </c>
      <c r="C236" s="20" t="s">
        <v>90</v>
      </c>
      <c r="D236" s="20" t="s">
        <v>92</v>
      </c>
      <c r="E236" s="4" t="s">
        <v>211</v>
      </c>
      <c r="F236" s="20" t="s">
        <v>212</v>
      </c>
      <c r="G236" s="20" t="s">
        <v>350</v>
      </c>
      <c r="H236" s="20">
        <v>2022</v>
      </c>
      <c r="I236" s="20" t="s">
        <v>450</v>
      </c>
      <c r="J236" s="21" t="s">
        <v>450</v>
      </c>
      <c r="K236" s="20"/>
      <c r="L236" s="4"/>
      <c r="M236" s="4"/>
      <c r="N236" s="4"/>
      <c r="O236" s="4"/>
      <c r="P236" s="10">
        <v>202</v>
      </c>
      <c r="Q236" s="10">
        <v>56</v>
      </c>
      <c r="R236" s="11">
        <v>7</v>
      </c>
      <c r="S236" s="12" t="s">
        <v>480</v>
      </c>
      <c r="T236" s="12">
        <v>8888</v>
      </c>
      <c r="U236" s="12">
        <v>8888</v>
      </c>
      <c r="V236" s="4" t="str">
        <f>VLOOKUP(W236,'Ítems Presupuestarios'!$A$4:$C$42,3,FALSE)</f>
        <v>78-Transferencias o Donaciones para Inversión</v>
      </c>
      <c r="W236" s="4">
        <v>780204</v>
      </c>
      <c r="X236" s="4" t="str">
        <f>VLOOKUP(W236,'Ítems Presupuestarios'!$A$4:$C$42,2,FALSE)</f>
        <v>Transferencias y Donaciones al Sector Privado no Financiero</v>
      </c>
      <c r="Y236" s="25"/>
      <c r="Z236" s="25"/>
      <c r="AA236" s="25"/>
      <c r="AB236" s="25"/>
      <c r="AC236" s="25"/>
      <c r="AD236" s="25"/>
      <c r="AE236" s="25">
        <v>27.813100000000006</v>
      </c>
      <c r="AF236" s="25"/>
      <c r="AG236" s="25"/>
      <c r="AH236" s="25"/>
      <c r="AI236" s="25"/>
      <c r="AJ236" s="25"/>
      <c r="AK236" s="25"/>
      <c r="AL236" s="25"/>
      <c r="AM236" s="25"/>
      <c r="AN236" s="25"/>
      <c r="AO236" s="25"/>
      <c r="AP236" s="25"/>
      <c r="AQ236" s="25"/>
      <c r="AR236" s="25"/>
      <c r="AS236" s="25"/>
      <c r="AT236" s="25"/>
      <c r="AU236" s="25"/>
      <c r="AV236" s="25"/>
      <c r="AW236" s="25"/>
      <c r="AX236" s="25"/>
      <c r="AY236" s="25"/>
      <c r="AZ236" s="25"/>
      <c r="BA236" s="25"/>
      <c r="BB236" s="25"/>
      <c r="BC236" s="25"/>
      <c r="BD236" s="25"/>
      <c r="BE236" s="25"/>
      <c r="BF236" s="25"/>
      <c r="BG236" s="25"/>
      <c r="BH236" s="25"/>
      <c r="BI236" s="17">
        <f t="shared" si="21"/>
        <v>27.813100000000006</v>
      </c>
      <c r="BJ236" s="16">
        <f t="shared" si="22"/>
        <v>0</v>
      </c>
      <c r="BK236" s="16">
        <f t="shared" si="23"/>
        <v>27.813100000000006</v>
      </c>
      <c r="BL236" s="16">
        <v>27.81</v>
      </c>
      <c r="BM236" s="16"/>
      <c r="BN236" s="16"/>
      <c r="BO236" s="16"/>
      <c r="BP236" s="16"/>
      <c r="BQ236" s="16"/>
      <c r="BR236" s="16"/>
      <c r="BS236" s="16"/>
      <c r="BT236" s="17">
        <f t="shared" si="24"/>
        <v>3.1000000000069861E-3</v>
      </c>
      <c r="BU236" s="26"/>
    </row>
    <row r="237" spans="1:73" s="57" customFormat="1" ht="51" x14ac:dyDescent="0.25">
      <c r="A237" s="20" t="s">
        <v>89</v>
      </c>
      <c r="B237" s="20" t="s">
        <v>91</v>
      </c>
      <c r="C237" s="20" t="s">
        <v>90</v>
      </c>
      <c r="D237" s="20" t="s">
        <v>203</v>
      </c>
      <c r="E237" s="4" t="s">
        <v>215</v>
      </c>
      <c r="F237" s="20" t="s">
        <v>216</v>
      </c>
      <c r="G237" s="20" t="s">
        <v>351</v>
      </c>
      <c r="H237" s="20">
        <v>2022</v>
      </c>
      <c r="I237" s="20" t="s">
        <v>466</v>
      </c>
      <c r="J237" s="21" t="s">
        <v>466</v>
      </c>
      <c r="K237" s="20"/>
      <c r="L237" s="4"/>
      <c r="M237" s="4"/>
      <c r="N237" s="4"/>
      <c r="O237" s="4"/>
      <c r="P237" s="10">
        <v>202</v>
      </c>
      <c r="Q237" s="10">
        <v>56</v>
      </c>
      <c r="R237" s="11">
        <v>7</v>
      </c>
      <c r="S237" s="12" t="s">
        <v>480</v>
      </c>
      <c r="T237" s="12">
        <v>8888</v>
      </c>
      <c r="U237" s="12">
        <v>8888</v>
      </c>
      <c r="V237" s="4" t="str">
        <f>VLOOKUP(W237,'Ítems Presupuestarios'!$A$4:$C$42,3,FALSE)</f>
        <v>78-Transferencias o Donaciones para Inversión</v>
      </c>
      <c r="W237" s="4">
        <v>780204</v>
      </c>
      <c r="X237" s="4" t="str">
        <f>VLOOKUP(W237,'Ítems Presupuestarios'!$A$4:$C$42,2,FALSE)</f>
        <v>Transferencias y Donaciones al Sector Privado no Financiero</v>
      </c>
      <c r="Y237" s="25"/>
      <c r="Z237" s="25"/>
      <c r="AA237" s="25"/>
      <c r="AB237" s="25"/>
      <c r="AC237" s="25"/>
      <c r="AD237" s="25"/>
      <c r="AE237" s="25">
        <v>70442.929999999993</v>
      </c>
      <c r="AF237" s="25"/>
      <c r="AG237" s="25"/>
      <c r="AH237" s="25"/>
      <c r="AI237" s="25"/>
      <c r="AJ237" s="25"/>
      <c r="AK237" s="25"/>
      <c r="AL237" s="25"/>
      <c r="AM237" s="25"/>
      <c r="AN237" s="25"/>
      <c r="AO237" s="25"/>
      <c r="AP237" s="25"/>
      <c r="AQ237" s="25"/>
      <c r="AR237" s="25"/>
      <c r="AS237" s="25"/>
      <c r="AT237" s="25"/>
      <c r="AU237" s="25"/>
      <c r="AV237" s="25"/>
      <c r="AW237" s="25"/>
      <c r="AX237" s="25"/>
      <c r="AY237" s="25"/>
      <c r="AZ237" s="25"/>
      <c r="BA237" s="25"/>
      <c r="BB237" s="25"/>
      <c r="BC237" s="25"/>
      <c r="BD237" s="25"/>
      <c r="BE237" s="25"/>
      <c r="BF237" s="25"/>
      <c r="BG237" s="25"/>
      <c r="BH237" s="25"/>
      <c r="BI237" s="17">
        <f t="shared" si="21"/>
        <v>70442.929999999993</v>
      </c>
      <c r="BJ237" s="16">
        <f t="shared" si="22"/>
        <v>0</v>
      </c>
      <c r="BK237" s="16">
        <f t="shared" si="23"/>
        <v>70442.929999999993</v>
      </c>
      <c r="BL237" s="16"/>
      <c r="BM237" s="16"/>
      <c r="BN237" s="16"/>
      <c r="BO237" s="16"/>
      <c r="BP237" s="16"/>
      <c r="BQ237" s="16"/>
      <c r="BR237" s="16"/>
      <c r="BS237" s="16"/>
      <c r="BT237" s="17">
        <f t="shared" si="24"/>
        <v>70442.929999999993</v>
      </c>
      <c r="BU237" s="26"/>
    </row>
    <row r="238" spans="1:73" s="57" customFormat="1" ht="51" x14ac:dyDescent="0.25">
      <c r="A238" s="20" t="s">
        <v>89</v>
      </c>
      <c r="B238" s="20" t="s">
        <v>91</v>
      </c>
      <c r="C238" s="20" t="s">
        <v>90</v>
      </c>
      <c r="D238" s="20" t="s">
        <v>203</v>
      </c>
      <c r="E238" s="4" t="s">
        <v>215</v>
      </c>
      <c r="F238" s="20" t="s">
        <v>216</v>
      </c>
      <c r="G238" s="20" t="s">
        <v>352</v>
      </c>
      <c r="H238" s="20">
        <v>2022</v>
      </c>
      <c r="I238" s="20" t="s">
        <v>450</v>
      </c>
      <c r="J238" s="21" t="s">
        <v>450</v>
      </c>
      <c r="K238" s="20"/>
      <c r="L238" s="4"/>
      <c r="M238" s="4"/>
      <c r="N238" s="4"/>
      <c r="O238" s="4"/>
      <c r="P238" s="10">
        <v>202</v>
      </c>
      <c r="Q238" s="10">
        <v>56</v>
      </c>
      <c r="R238" s="11">
        <v>7</v>
      </c>
      <c r="S238" s="12" t="s">
        <v>480</v>
      </c>
      <c r="T238" s="12">
        <v>8888</v>
      </c>
      <c r="U238" s="12">
        <v>8888</v>
      </c>
      <c r="V238" s="4" t="str">
        <f>VLOOKUP(W238,'Ítems Presupuestarios'!$A$4:$C$42,3,FALSE)</f>
        <v>78-Transferencias o Donaciones para Inversión</v>
      </c>
      <c r="W238" s="4">
        <v>780204</v>
      </c>
      <c r="X238" s="4" t="str">
        <f>VLOOKUP(W238,'Ítems Presupuestarios'!$A$4:$C$42,2,FALSE)</f>
        <v>Transferencias y Donaciones al Sector Privado no Financiero</v>
      </c>
      <c r="Y238" s="25"/>
      <c r="Z238" s="25"/>
      <c r="AA238" s="25"/>
      <c r="AB238" s="25"/>
      <c r="AC238" s="25"/>
      <c r="AD238" s="25"/>
      <c r="AE238" s="25">
        <v>353.98454999999996</v>
      </c>
      <c r="AF238" s="25"/>
      <c r="AG238" s="25"/>
      <c r="AH238" s="25"/>
      <c r="AI238" s="25"/>
      <c r="AJ238" s="25"/>
      <c r="AK238" s="25"/>
      <c r="AL238" s="25"/>
      <c r="AM238" s="25"/>
      <c r="AN238" s="25"/>
      <c r="AO238" s="25"/>
      <c r="AP238" s="25"/>
      <c r="AQ238" s="25"/>
      <c r="AR238" s="25"/>
      <c r="AS238" s="25"/>
      <c r="AT238" s="25"/>
      <c r="AU238" s="25"/>
      <c r="AV238" s="25"/>
      <c r="AW238" s="25"/>
      <c r="AX238" s="25"/>
      <c r="AY238" s="25"/>
      <c r="AZ238" s="25"/>
      <c r="BA238" s="25"/>
      <c r="BB238" s="25"/>
      <c r="BC238" s="25"/>
      <c r="BD238" s="25"/>
      <c r="BE238" s="25"/>
      <c r="BF238" s="25"/>
      <c r="BG238" s="25"/>
      <c r="BH238" s="25"/>
      <c r="BI238" s="17">
        <f t="shared" si="21"/>
        <v>353.98454999999996</v>
      </c>
      <c r="BJ238" s="16">
        <f t="shared" si="22"/>
        <v>0</v>
      </c>
      <c r="BK238" s="16">
        <f t="shared" si="23"/>
        <v>353.98454999999996</v>
      </c>
      <c r="BL238" s="16"/>
      <c r="BM238" s="16"/>
      <c r="BN238" s="16"/>
      <c r="BO238" s="16"/>
      <c r="BP238" s="16"/>
      <c r="BQ238" s="16"/>
      <c r="BR238" s="16"/>
      <c r="BS238" s="16"/>
      <c r="BT238" s="17">
        <f t="shared" si="24"/>
        <v>353.98454999999996</v>
      </c>
      <c r="BU238" s="26"/>
    </row>
    <row r="239" spans="1:73" s="57" customFormat="1" ht="51" x14ac:dyDescent="0.25">
      <c r="A239" s="20" t="s">
        <v>89</v>
      </c>
      <c r="B239" s="20" t="s">
        <v>91</v>
      </c>
      <c r="C239" s="20" t="s">
        <v>90</v>
      </c>
      <c r="D239" s="20" t="s">
        <v>203</v>
      </c>
      <c r="E239" s="4" t="s">
        <v>219</v>
      </c>
      <c r="F239" s="20" t="s">
        <v>212</v>
      </c>
      <c r="G239" s="20" t="s">
        <v>349</v>
      </c>
      <c r="H239" s="20">
        <v>2022</v>
      </c>
      <c r="I239" s="20" t="s">
        <v>466</v>
      </c>
      <c r="J239" s="21" t="s">
        <v>466</v>
      </c>
      <c r="K239" s="20"/>
      <c r="L239" s="4"/>
      <c r="M239" s="4"/>
      <c r="N239" s="4"/>
      <c r="O239" s="4"/>
      <c r="P239" s="10">
        <v>202</v>
      </c>
      <c r="Q239" s="10">
        <v>56</v>
      </c>
      <c r="R239" s="11">
        <v>7</v>
      </c>
      <c r="S239" s="12" t="s">
        <v>480</v>
      </c>
      <c r="T239" s="12">
        <v>8888</v>
      </c>
      <c r="U239" s="12">
        <v>8888</v>
      </c>
      <c r="V239" s="4" t="str">
        <f>VLOOKUP(W239,'Ítems Presupuestarios'!$A$4:$C$42,3,FALSE)</f>
        <v>78-Transferencias o Donaciones para Inversión</v>
      </c>
      <c r="W239" s="4">
        <v>780204</v>
      </c>
      <c r="X239" s="4" t="str">
        <f>VLOOKUP(W239,'Ítems Presupuestarios'!$A$4:$C$42,2,FALSE)</f>
        <v>Transferencias y Donaciones al Sector Privado no Financiero</v>
      </c>
      <c r="Y239" s="25"/>
      <c r="Z239" s="25"/>
      <c r="AA239" s="25"/>
      <c r="AB239" s="25"/>
      <c r="AC239" s="25"/>
      <c r="AD239" s="25"/>
      <c r="AE239" s="25">
        <v>8805.36</v>
      </c>
      <c r="AF239" s="25"/>
      <c r="AG239" s="25"/>
      <c r="AH239" s="25"/>
      <c r="AI239" s="25"/>
      <c r="AJ239" s="25"/>
      <c r="AK239" s="25"/>
      <c r="AL239" s="25"/>
      <c r="AM239" s="25"/>
      <c r="AN239" s="25"/>
      <c r="AO239" s="25"/>
      <c r="AP239" s="25"/>
      <c r="AQ239" s="25"/>
      <c r="AR239" s="25"/>
      <c r="AS239" s="25"/>
      <c r="AT239" s="25"/>
      <c r="AU239" s="25"/>
      <c r="AV239" s="25"/>
      <c r="AW239" s="25"/>
      <c r="AX239" s="25"/>
      <c r="AY239" s="25"/>
      <c r="AZ239" s="25"/>
      <c r="BA239" s="25"/>
      <c r="BB239" s="25"/>
      <c r="BC239" s="25"/>
      <c r="BD239" s="25"/>
      <c r="BE239" s="25"/>
      <c r="BF239" s="25"/>
      <c r="BG239" s="25"/>
      <c r="BH239" s="25"/>
      <c r="BI239" s="17">
        <f t="shared" si="21"/>
        <v>8805.36</v>
      </c>
      <c r="BJ239" s="16">
        <f t="shared" si="22"/>
        <v>0</v>
      </c>
      <c r="BK239" s="16">
        <f t="shared" si="23"/>
        <v>8805.36</v>
      </c>
      <c r="BL239" s="16"/>
      <c r="BM239" s="16"/>
      <c r="BN239" s="16"/>
      <c r="BO239" s="16"/>
      <c r="BP239" s="16"/>
      <c r="BQ239" s="16"/>
      <c r="BR239" s="16"/>
      <c r="BS239" s="16"/>
      <c r="BT239" s="17">
        <f t="shared" si="24"/>
        <v>8805.36</v>
      </c>
      <c r="BU239" s="26"/>
    </row>
    <row r="240" spans="1:73" s="57" customFormat="1" ht="51" x14ac:dyDescent="0.25">
      <c r="A240" s="20" t="s">
        <v>89</v>
      </c>
      <c r="B240" s="20" t="s">
        <v>91</v>
      </c>
      <c r="C240" s="20" t="s">
        <v>90</v>
      </c>
      <c r="D240" s="20" t="s">
        <v>203</v>
      </c>
      <c r="E240" s="4" t="s">
        <v>219</v>
      </c>
      <c r="F240" s="20" t="s">
        <v>212</v>
      </c>
      <c r="G240" s="20" t="s">
        <v>350</v>
      </c>
      <c r="H240" s="20">
        <v>2022</v>
      </c>
      <c r="I240" s="20" t="s">
        <v>450</v>
      </c>
      <c r="J240" s="21" t="s">
        <v>450</v>
      </c>
      <c r="K240" s="20"/>
      <c r="L240" s="4"/>
      <c r="M240" s="4"/>
      <c r="N240" s="4"/>
      <c r="O240" s="4"/>
      <c r="P240" s="10">
        <v>202</v>
      </c>
      <c r="Q240" s="10">
        <v>56</v>
      </c>
      <c r="R240" s="11">
        <v>7</v>
      </c>
      <c r="S240" s="12" t="s">
        <v>480</v>
      </c>
      <c r="T240" s="12">
        <v>8888</v>
      </c>
      <c r="U240" s="12">
        <v>8888</v>
      </c>
      <c r="V240" s="4" t="str">
        <f>VLOOKUP(W240,'Ítems Presupuestarios'!$A$4:$C$42,3,FALSE)</f>
        <v>78-Transferencias o Donaciones para Inversión</v>
      </c>
      <c r="W240" s="4">
        <v>780204</v>
      </c>
      <c r="X240" s="4" t="str">
        <f>VLOOKUP(W240,'Ítems Presupuestarios'!$A$4:$C$42,2,FALSE)</f>
        <v>Transferencias y Donaciones al Sector Privado no Financiero</v>
      </c>
      <c r="Y240" s="25"/>
      <c r="Z240" s="25"/>
      <c r="AA240" s="25"/>
      <c r="AB240" s="25"/>
      <c r="AC240" s="25"/>
      <c r="AD240" s="25"/>
      <c r="AE240" s="25">
        <v>44.248050000000006</v>
      </c>
      <c r="AF240" s="25"/>
      <c r="AG240" s="25"/>
      <c r="AH240" s="25"/>
      <c r="AI240" s="25"/>
      <c r="AJ240" s="25"/>
      <c r="AK240" s="25"/>
      <c r="AL240" s="25"/>
      <c r="AM240" s="25"/>
      <c r="AN240" s="25"/>
      <c r="AO240" s="25"/>
      <c r="AP240" s="25"/>
      <c r="AQ240" s="25"/>
      <c r="AR240" s="25"/>
      <c r="AS240" s="25"/>
      <c r="AT240" s="25"/>
      <c r="AU240" s="25"/>
      <c r="AV240" s="25"/>
      <c r="AW240" s="25"/>
      <c r="AX240" s="25"/>
      <c r="AY240" s="25"/>
      <c r="AZ240" s="25"/>
      <c r="BA240" s="25"/>
      <c r="BB240" s="25"/>
      <c r="BC240" s="25"/>
      <c r="BD240" s="25"/>
      <c r="BE240" s="25"/>
      <c r="BF240" s="25"/>
      <c r="BG240" s="25"/>
      <c r="BH240" s="25"/>
      <c r="BI240" s="17">
        <f t="shared" si="21"/>
        <v>44.248050000000006</v>
      </c>
      <c r="BJ240" s="16">
        <f t="shared" si="22"/>
        <v>0</v>
      </c>
      <c r="BK240" s="16">
        <f t="shared" si="23"/>
        <v>44.248050000000006</v>
      </c>
      <c r="BL240" s="16"/>
      <c r="BM240" s="16"/>
      <c r="BN240" s="16"/>
      <c r="BO240" s="16"/>
      <c r="BP240" s="16"/>
      <c r="BQ240" s="16"/>
      <c r="BR240" s="16"/>
      <c r="BS240" s="16"/>
      <c r="BT240" s="17">
        <f t="shared" si="24"/>
        <v>44.248050000000006</v>
      </c>
      <c r="BU240" s="26"/>
    </row>
    <row r="241" spans="1:73" s="57" customFormat="1" ht="51" x14ac:dyDescent="0.25">
      <c r="A241" s="20" t="s">
        <v>89</v>
      </c>
      <c r="B241" s="20" t="s">
        <v>91</v>
      </c>
      <c r="C241" s="20" t="s">
        <v>90</v>
      </c>
      <c r="D241" s="20" t="s">
        <v>203</v>
      </c>
      <c r="E241" s="4" t="s">
        <v>221</v>
      </c>
      <c r="F241" s="20" t="s">
        <v>208</v>
      </c>
      <c r="G241" s="20" t="s">
        <v>353</v>
      </c>
      <c r="H241" s="20">
        <v>2022</v>
      </c>
      <c r="I241" s="20" t="s">
        <v>466</v>
      </c>
      <c r="J241" s="21" t="s">
        <v>466</v>
      </c>
      <c r="K241" s="20"/>
      <c r="L241" s="4"/>
      <c r="M241" s="4"/>
      <c r="N241" s="4"/>
      <c r="O241" s="4"/>
      <c r="P241" s="10">
        <v>202</v>
      </c>
      <c r="Q241" s="10">
        <v>56</v>
      </c>
      <c r="R241" s="11">
        <v>7</v>
      </c>
      <c r="S241" s="12" t="s">
        <v>480</v>
      </c>
      <c r="T241" s="12">
        <v>8888</v>
      </c>
      <c r="U241" s="12">
        <v>8888</v>
      </c>
      <c r="V241" s="4" t="str">
        <f>VLOOKUP(W241,'Ítems Presupuestarios'!$A$4:$C$42,3,FALSE)</f>
        <v>78-Transferencias o Donaciones para Inversión</v>
      </c>
      <c r="W241" s="4">
        <v>780204</v>
      </c>
      <c r="X241" s="4" t="str">
        <f>VLOOKUP(W241,'Ítems Presupuestarios'!$A$4:$C$42,2,FALSE)</f>
        <v>Transferencias y Donaciones al Sector Privado no Financiero</v>
      </c>
      <c r="Y241" s="25"/>
      <c r="Z241" s="25"/>
      <c r="AA241" s="25"/>
      <c r="AB241" s="25"/>
      <c r="AC241" s="25"/>
      <c r="AD241" s="25"/>
      <c r="AE241" s="25">
        <v>5660.59</v>
      </c>
      <c r="AF241" s="25"/>
      <c r="AG241" s="25"/>
      <c r="AH241" s="25"/>
      <c r="AI241" s="25"/>
      <c r="AJ241" s="25"/>
      <c r="AK241" s="25"/>
      <c r="AL241" s="25"/>
      <c r="AM241" s="25"/>
      <c r="AN241" s="25"/>
      <c r="AO241" s="25"/>
      <c r="AP241" s="25"/>
      <c r="AQ241" s="25"/>
      <c r="AR241" s="25"/>
      <c r="AS241" s="25"/>
      <c r="AT241" s="25"/>
      <c r="AU241" s="25"/>
      <c r="AV241" s="25"/>
      <c r="AW241" s="25"/>
      <c r="AX241" s="25"/>
      <c r="AY241" s="25"/>
      <c r="AZ241" s="25"/>
      <c r="BA241" s="25"/>
      <c r="BB241" s="25"/>
      <c r="BC241" s="25"/>
      <c r="BD241" s="25"/>
      <c r="BE241" s="25"/>
      <c r="BF241" s="25"/>
      <c r="BG241" s="25"/>
      <c r="BH241" s="25"/>
      <c r="BI241" s="17">
        <f t="shared" si="21"/>
        <v>5660.59</v>
      </c>
      <c r="BJ241" s="16">
        <f t="shared" si="22"/>
        <v>0</v>
      </c>
      <c r="BK241" s="16">
        <f t="shared" si="23"/>
        <v>5660.59</v>
      </c>
      <c r="BL241" s="16"/>
      <c r="BM241" s="16"/>
      <c r="BN241" s="16"/>
      <c r="BO241" s="16"/>
      <c r="BP241" s="16"/>
      <c r="BQ241" s="16"/>
      <c r="BR241" s="16"/>
      <c r="BS241" s="16"/>
      <c r="BT241" s="17">
        <f t="shared" si="24"/>
        <v>5660.59</v>
      </c>
      <c r="BU241" s="26"/>
    </row>
    <row r="242" spans="1:73" s="57" customFormat="1" ht="51" x14ac:dyDescent="0.25">
      <c r="A242" s="20" t="s">
        <v>89</v>
      </c>
      <c r="B242" s="20" t="s">
        <v>91</v>
      </c>
      <c r="C242" s="20" t="s">
        <v>90</v>
      </c>
      <c r="D242" s="20" t="s">
        <v>203</v>
      </c>
      <c r="E242" s="4" t="s">
        <v>221</v>
      </c>
      <c r="F242" s="20" t="s">
        <v>208</v>
      </c>
      <c r="G242" s="20" t="s">
        <v>354</v>
      </c>
      <c r="H242" s="20">
        <v>2022</v>
      </c>
      <c r="I242" s="20" t="s">
        <v>450</v>
      </c>
      <c r="J242" s="21" t="s">
        <v>450</v>
      </c>
      <c r="K242" s="20"/>
      <c r="L242" s="4"/>
      <c r="M242" s="4"/>
      <c r="N242" s="4"/>
      <c r="O242" s="4"/>
      <c r="P242" s="10">
        <v>202</v>
      </c>
      <c r="Q242" s="10">
        <v>56</v>
      </c>
      <c r="R242" s="11">
        <v>7</v>
      </c>
      <c r="S242" s="12" t="s">
        <v>480</v>
      </c>
      <c r="T242" s="12">
        <v>8888</v>
      </c>
      <c r="U242" s="12">
        <v>8888</v>
      </c>
      <c r="V242" s="4" t="str">
        <f>VLOOKUP(W242,'Ítems Presupuestarios'!$A$4:$C$42,3,FALSE)</f>
        <v>78-Transferencias o Donaciones para Inversión</v>
      </c>
      <c r="W242" s="4">
        <v>780204</v>
      </c>
      <c r="X242" s="4" t="str">
        <f>VLOOKUP(W242,'Ítems Presupuestarios'!$A$4:$C$42,2,FALSE)</f>
        <v>Transferencias y Donaciones al Sector Privado no Financiero</v>
      </c>
      <c r="Y242" s="25"/>
      <c r="Z242" s="25"/>
      <c r="AA242" s="25"/>
      <c r="AB242" s="25"/>
      <c r="AC242" s="25"/>
      <c r="AD242" s="25"/>
      <c r="AE242" s="25">
        <v>28.4452</v>
      </c>
      <c r="AF242" s="25"/>
      <c r="AG242" s="25"/>
      <c r="AH242" s="25"/>
      <c r="AI242" s="25"/>
      <c r="AJ242" s="25"/>
      <c r="AK242" s="25"/>
      <c r="AL242" s="25"/>
      <c r="AM242" s="25"/>
      <c r="AN242" s="25"/>
      <c r="AO242" s="25"/>
      <c r="AP242" s="25"/>
      <c r="AQ242" s="25"/>
      <c r="AR242" s="25"/>
      <c r="AS242" s="25"/>
      <c r="AT242" s="25"/>
      <c r="AU242" s="25"/>
      <c r="AV242" s="25"/>
      <c r="AW242" s="25"/>
      <c r="AX242" s="25"/>
      <c r="AY242" s="25"/>
      <c r="AZ242" s="25"/>
      <c r="BA242" s="25"/>
      <c r="BB242" s="25"/>
      <c r="BC242" s="25"/>
      <c r="BD242" s="25"/>
      <c r="BE242" s="25"/>
      <c r="BF242" s="25"/>
      <c r="BG242" s="25"/>
      <c r="BH242" s="25"/>
      <c r="BI242" s="17">
        <f t="shared" si="21"/>
        <v>28.4452</v>
      </c>
      <c r="BJ242" s="16">
        <f t="shared" si="22"/>
        <v>0</v>
      </c>
      <c r="BK242" s="16">
        <f t="shared" si="23"/>
        <v>28.4452</v>
      </c>
      <c r="BL242" s="16"/>
      <c r="BM242" s="16"/>
      <c r="BN242" s="16"/>
      <c r="BO242" s="16"/>
      <c r="BP242" s="16"/>
      <c r="BQ242" s="16"/>
      <c r="BR242" s="16"/>
      <c r="BS242" s="16"/>
      <c r="BT242" s="17">
        <f t="shared" si="24"/>
        <v>28.4452</v>
      </c>
      <c r="BU242" s="26"/>
    </row>
    <row r="243" spans="1:73" s="57" customFormat="1" ht="38.25" x14ac:dyDescent="0.25">
      <c r="A243" s="20" t="s">
        <v>89</v>
      </c>
      <c r="B243" s="20" t="s">
        <v>91</v>
      </c>
      <c r="C243" s="20" t="s">
        <v>90</v>
      </c>
      <c r="D243" s="20" t="s">
        <v>92</v>
      </c>
      <c r="E243" s="4" t="s">
        <v>207</v>
      </c>
      <c r="F243" s="20" t="s">
        <v>208</v>
      </c>
      <c r="G243" s="20" t="s">
        <v>355</v>
      </c>
      <c r="H243" s="20">
        <v>2022</v>
      </c>
      <c r="I243" s="20" t="s">
        <v>467</v>
      </c>
      <c r="J243" s="21" t="s">
        <v>467</v>
      </c>
      <c r="K243" s="20"/>
      <c r="L243" s="4"/>
      <c r="M243" s="4"/>
      <c r="N243" s="4"/>
      <c r="O243" s="4"/>
      <c r="P243" s="10">
        <v>202</v>
      </c>
      <c r="Q243" s="10">
        <v>56</v>
      </c>
      <c r="R243" s="11">
        <v>7</v>
      </c>
      <c r="S243" s="12" t="s">
        <v>480</v>
      </c>
      <c r="T243" s="12">
        <v>8888</v>
      </c>
      <c r="U243" s="12">
        <v>8888</v>
      </c>
      <c r="V243" s="4" t="str">
        <f>VLOOKUP(W243,'Ítems Presupuestarios'!$A$4:$C$42,3,FALSE)</f>
        <v>78-Transferencias o Donaciones para Inversión</v>
      </c>
      <c r="W243" s="4">
        <v>780204</v>
      </c>
      <c r="X243" s="4" t="str">
        <f>VLOOKUP(W243,'Ítems Presupuestarios'!$A$4:$C$42,2,FALSE)</f>
        <v>Transferencias y Donaciones al Sector Privado no Financiero</v>
      </c>
      <c r="Y243" s="25"/>
      <c r="Z243" s="25"/>
      <c r="AA243" s="25"/>
      <c r="AB243" s="25"/>
      <c r="AC243" s="25"/>
      <c r="AD243" s="25"/>
      <c r="AE243" s="25">
        <v>3109.35</v>
      </c>
      <c r="AF243" s="25"/>
      <c r="AG243" s="25"/>
      <c r="AH243" s="25"/>
      <c r="AI243" s="25"/>
      <c r="AJ243" s="25"/>
      <c r="AK243" s="25"/>
      <c r="AL243" s="25"/>
      <c r="AM243" s="25"/>
      <c r="AN243" s="25"/>
      <c r="AO243" s="25"/>
      <c r="AP243" s="25"/>
      <c r="AQ243" s="25"/>
      <c r="AR243" s="25"/>
      <c r="AS243" s="25"/>
      <c r="AT243" s="25"/>
      <c r="AU243" s="25"/>
      <c r="AV243" s="25"/>
      <c r="AW243" s="25"/>
      <c r="AX243" s="25"/>
      <c r="AY243" s="25"/>
      <c r="AZ243" s="25"/>
      <c r="BA243" s="25"/>
      <c r="BB243" s="25"/>
      <c r="BC243" s="25"/>
      <c r="BD243" s="25"/>
      <c r="BE243" s="25"/>
      <c r="BF243" s="25"/>
      <c r="BG243" s="25"/>
      <c r="BH243" s="25"/>
      <c r="BI243" s="17">
        <f t="shared" si="21"/>
        <v>3109.35</v>
      </c>
      <c r="BJ243" s="16">
        <f t="shared" si="22"/>
        <v>0</v>
      </c>
      <c r="BK243" s="16">
        <f t="shared" si="23"/>
        <v>3109.35</v>
      </c>
      <c r="BL243" s="16">
        <v>3109.35</v>
      </c>
      <c r="BM243" s="16"/>
      <c r="BN243" s="16"/>
      <c r="BO243" s="16"/>
      <c r="BP243" s="16"/>
      <c r="BQ243" s="16"/>
      <c r="BR243" s="16"/>
      <c r="BS243" s="16"/>
      <c r="BT243" s="17">
        <f t="shared" si="24"/>
        <v>0</v>
      </c>
      <c r="BU243" s="26"/>
    </row>
    <row r="244" spans="1:73" s="57" customFormat="1" ht="38.25" x14ac:dyDescent="0.25">
      <c r="A244" s="20" t="s">
        <v>89</v>
      </c>
      <c r="B244" s="20" t="s">
        <v>91</v>
      </c>
      <c r="C244" s="20" t="s">
        <v>90</v>
      </c>
      <c r="D244" s="20" t="s">
        <v>92</v>
      </c>
      <c r="E244" s="4" t="s">
        <v>207</v>
      </c>
      <c r="F244" s="20" t="s">
        <v>208</v>
      </c>
      <c r="G244" s="20" t="s">
        <v>356</v>
      </c>
      <c r="H244" s="20">
        <v>2022</v>
      </c>
      <c r="I244" s="20" t="s">
        <v>450</v>
      </c>
      <c r="J244" s="21" t="s">
        <v>450</v>
      </c>
      <c r="K244" s="20"/>
      <c r="L244" s="4"/>
      <c r="M244" s="4"/>
      <c r="N244" s="4"/>
      <c r="O244" s="4"/>
      <c r="P244" s="10">
        <v>202</v>
      </c>
      <c r="Q244" s="10">
        <v>56</v>
      </c>
      <c r="R244" s="11">
        <v>7</v>
      </c>
      <c r="S244" s="12" t="s">
        <v>480</v>
      </c>
      <c r="T244" s="12">
        <v>8888</v>
      </c>
      <c r="U244" s="12">
        <v>8888</v>
      </c>
      <c r="V244" s="4" t="str">
        <f>VLOOKUP(W244,'Ítems Presupuestarios'!$A$4:$C$42,3,FALSE)</f>
        <v>78-Transferencias o Donaciones para Inversión</v>
      </c>
      <c r="W244" s="4">
        <v>780204</v>
      </c>
      <c r="X244" s="4" t="str">
        <f>VLOOKUP(W244,'Ítems Presupuestarios'!$A$4:$C$42,2,FALSE)</f>
        <v>Transferencias y Donaciones al Sector Privado no Financiero</v>
      </c>
      <c r="Y244" s="25"/>
      <c r="Z244" s="25"/>
      <c r="AA244" s="25"/>
      <c r="AB244" s="25"/>
      <c r="AC244" s="25"/>
      <c r="AD244" s="25"/>
      <c r="AE244" s="25">
        <v>15.624849999999999</v>
      </c>
      <c r="AF244" s="25"/>
      <c r="AG244" s="25"/>
      <c r="AH244" s="25"/>
      <c r="AI244" s="25"/>
      <c r="AJ244" s="25"/>
      <c r="AK244" s="25"/>
      <c r="AL244" s="25"/>
      <c r="AM244" s="25"/>
      <c r="AN244" s="25"/>
      <c r="AO244" s="25"/>
      <c r="AP244" s="25"/>
      <c r="AQ244" s="25"/>
      <c r="AR244" s="25"/>
      <c r="AS244" s="25"/>
      <c r="AT244" s="25"/>
      <c r="AU244" s="25"/>
      <c r="AV244" s="25"/>
      <c r="AW244" s="25"/>
      <c r="AX244" s="25"/>
      <c r="AY244" s="25"/>
      <c r="AZ244" s="25"/>
      <c r="BA244" s="25"/>
      <c r="BB244" s="25"/>
      <c r="BC244" s="25"/>
      <c r="BD244" s="25"/>
      <c r="BE244" s="25"/>
      <c r="BF244" s="25"/>
      <c r="BG244" s="25"/>
      <c r="BH244" s="25"/>
      <c r="BI244" s="17">
        <f t="shared" si="21"/>
        <v>15.624849999999999</v>
      </c>
      <c r="BJ244" s="16">
        <f t="shared" si="22"/>
        <v>0</v>
      </c>
      <c r="BK244" s="16">
        <f t="shared" si="23"/>
        <v>15.624849999999999</v>
      </c>
      <c r="BL244" s="16">
        <v>15.62</v>
      </c>
      <c r="BM244" s="16"/>
      <c r="BN244" s="16"/>
      <c r="BO244" s="16"/>
      <c r="BP244" s="16"/>
      <c r="BQ244" s="16"/>
      <c r="BR244" s="16"/>
      <c r="BS244" s="16"/>
      <c r="BT244" s="17">
        <f t="shared" si="24"/>
        <v>4.8499999999993548E-3</v>
      </c>
      <c r="BU244" s="26"/>
    </row>
    <row r="245" spans="1:73" s="57" customFormat="1" ht="38.25" x14ac:dyDescent="0.25">
      <c r="A245" s="20" t="s">
        <v>89</v>
      </c>
      <c r="B245" s="20" t="s">
        <v>91</v>
      </c>
      <c r="C245" s="20" t="s">
        <v>90</v>
      </c>
      <c r="D245" s="20" t="s">
        <v>92</v>
      </c>
      <c r="E245" s="4" t="s">
        <v>211</v>
      </c>
      <c r="F245" s="20" t="s">
        <v>212</v>
      </c>
      <c r="G245" s="20" t="s">
        <v>357</v>
      </c>
      <c r="H245" s="20">
        <v>2022</v>
      </c>
      <c r="I245" s="20" t="s">
        <v>467</v>
      </c>
      <c r="J245" s="21" t="s">
        <v>467</v>
      </c>
      <c r="K245" s="20"/>
      <c r="L245" s="4"/>
      <c r="M245" s="4"/>
      <c r="N245" s="4"/>
      <c r="O245" s="4"/>
      <c r="P245" s="10">
        <v>202</v>
      </c>
      <c r="Q245" s="10">
        <v>56</v>
      </c>
      <c r="R245" s="11">
        <v>7</v>
      </c>
      <c r="S245" s="12" t="s">
        <v>480</v>
      </c>
      <c r="T245" s="12">
        <v>8888</v>
      </c>
      <c r="U245" s="12">
        <v>8888</v>
      </c>
      <c r="V245" s="4" t="str">
        <f>VLOOKUP(W245,'Ítems Presupuestarios'!$A$4:$C$42,3,FALSE)</f>
        <v>78-Transferencias o Donaciones para Inversión</v>
      </c>
      <c r="W245" s="4">
        <v>780204</v>
      </c>
      <c r="X245" s="4" t="str">
        <f>VLOOKUP(W245,'Ítems Presupuestarios'!$A$4:$C$42,2,FALSE)</f>
        <v>Transferencias y Donaciones al Sector Privado no Financiero</v>
      </c>
      <c r="Y245" s="25"/>
      <c r="Z245" s="25"/>
      <c r="AA245" s="25"/>
      <c r="AB245" s="25"/>
      <c r="AC245" s="25"/>
      <c r="AD245" s="25"/>
      <c r="AE245" s="25">
        <v>4560.3599999999997</v>
      </c>
      <c r="AF245" s="25"/>
      <c r="AG245" s="25"/>
      <c r="AH245" s="25"/>
      <c r="AI245" s="25"/>
      <c r="AJ245" s="25"/>
      <c r="AK245" s="25"/>
      <c r="AL245" s="25"/>
      <c r="AM245" s="25"/>
      <c r="AN245" s="25"/>
      <c r="AO245" s="25"/>
      <c r="AP245" s="25"/>
      <c r="AQ245" s="25"/>
      <c r="AR245" s="25"/>
      <c r="AS245" s="25"/>
      <c r="AT245" s="25"/>
      <c r="AU245" s="25"/>
      <c r="AV245" s="25"/>
      <c r="AW245" s="25"/>
      <c r="AX245" s="25"/>
      <c r="AY245" s="25"/>
      <c r="AZ245" s="25"/>
      <c r="BA245" s="25"/>
      <c r="BB245" s="25"/>
      <c r="BC245" s="25"/>
      <c r="BD245" s="25"/>
      <c r="BE245" s="25"/>
      <c r="BF245" s="25"/>
      <c r="BG245" s="25"/>
      <c r="BH245" s="25"/>
      <c r="BI245" s="17">
        <f t="shared" si="21"/>
        <v>4560.3599999999997</v>
      </c>
      <c r="BJ245" s="16">
        <f t="shared" si="22"/>
        <v>0</v>
      </c>
      <c r="BK245" s="16">
        <f t="shared" si="23"/>
        <v>4560.3599999999997</v>
      </c>
      <c r="BL245" s="16">
        <v>4560.3599999999997</v>
      </c>
      <c r="BM245" s="16"/>
      <c r="BN245" s="16"/>
      <c r="BO245" s="16"/>
      <c r="BP245" s="16"/>
      <c r="BQ245" s="16"/>
      <c r="BR245" s="16"/>
      <c r="BS245" s="16"/>
      <c r="BT245" s="17">
        <f t="shared" si="24"/>
        <v>0</v>
      </c>
      <c r="BU245" s="26"/>
    </row>
    <row r="246" spans="1:73" s="57" customFormat="1" ht="38.25" x14ac:dyDescent="0.25">
      <c r="A246" s="20" t="s">
        <v>89</v>
      </c>
      <c r="B246" s="20" t="s">
        <v>91</v>
      </c>
      <c r="C246" s="20" t="s">
        <v>90</v>
      </c>
      <c r="D246" s="20" t="s">
        <v>92</v>
      </c>
      <c r="E246" s="4" t="s">
        <v>211</v>
      </c>
      <c r="F246" s="20" t="s">
        <v>212</v>
      </c>
      <c r="G246" s="20" t="s">
        <v>358</v>
      </c>
      <c r="H246" s="20">
        <v>2022</v>
      </c>
      <c r="I246" s="20" t="s">
        <v>450</v>
      </c>
      <c r="J246" s="21" t="s">
        <v>450</v>
      </c>
      <c r="K246" s="20"/>
      <c r="L246" s="4"/>
      <c r="M246" s="4"/>
      <c r="N246" s="4"/>
      <c r="O246" s="4"/>
      <c r="P246" s="10">
        <v>202</v>
      </c>
      <c r="Q246" s="10">
        <v>56</v>
      </c>
      <c r="R246" s="11">
        <v>7</v>
      </c>
      <c r="S246" s="12" t="s">
        <v>480</v>
      </c>
      <c r="T246" s="12">
        <v>8888</v>
      </c>
      <c r="U246" s="12">
        <v>8888</v>
      </c>
      <c r="V246" s="4" t="str">
        <f>VLOOKUP(W246,'Ítems Presupuestarios'!$A$4:$C$42,3,FALSE)</f>
        <v>78-Transferencias o Donaciones para Inversión</v>
      </c>
      <c r="W246" s="4">
        <v>780204</v>
      </c>
      <c r="X246" s="4" t="str">
        <f>VLOOKUP(W246,'Ítems Presupuestarios'!$A$4:$C$42,2,FALSE)</f>
        <v>Transferencias y Donaciones al Sector Privado no Financiero</v>
      </c>
      <c r="Y246" s="25"/>
      <c r="Z246" s="25"/>
      <c r="AA246" s="25"/>
      <c r="AB246" s="25"/>
      <c r="AC246" s="25"/>
      <c r="AD246" s="25"/>
      <c r="AE246" s="25">
        <v>22.916399999999999</v>
      </c>
      <c r="AF246" s="25"/>
      <c r="AG246" s="25"/>
      <c r="AH246" s="25"/>
      <c r="AI246" s="25"/>
      <c r="AJ246" s="25"/>
      <c r="AK246" s="25"/>
      <c r="AL246" s="25"/>
      <c r="AM246" s="25"/>
      <c r="AN246" s="25"/>
      <c r="AO246" s="25"/>
      <c r="AP246" s="25"/>
      <c r="AQ246" s="25"/>
      <c r="AR246" s="25"/>
      <c r="AS246" s="25"/>
      <c r="AT246" s="25"/>
      <c r="AU246" s="25"/>
      <c r="AV246" s="25"/>
      <c r="AW246" s="25"/>
      <c r="AX246" s="25"/>
      <c r="AY246" s="25"/>
      <c r="AZ246" s="25"/>
      <c r="BA246" s="25"/>
      <c r="BB246" s="25"/>
      <c r="BC246" s="25"/>
      <c r="BD246" s="25"/>
      <c r="BE246" s="25"/>
      <c r="BF246" s="25"/>
      <c r="BG246" s="25"/>
      <c r="BH246" s="25"/>
      <c r="BI246" s="17">
        <f t="shared" si="21"/>
        <v>22.916399999999999</v>
      </c>
      <c r="BJ246" s="16">
        <f t="shared" si="22"/>
        <v>0</v>
      </c>
      <c r="BK246" s="16">
        <f t="shared" si="23"/>
        <v>22.916399999999999</v>
      </c>
      <c r="BL246" s="16">
        <v>22.92</v>
      </c>
      <c r="BM246" s="16"/>
      <c r="BN246" s="16"/>
      <c r="BO246" s="16"/>
      <c r="BP246" s="16"/>
      <c r="BQ246" s="16"/>
      <c r="BR246" s="16"/>
      <c r="BS246" s="16"/>
      <c r="BT246" s="17">
        <f t="shared" si="24"/>
        <v>-3.6000000000022681E-3</v>
      </c>
      <c r="BU246" s="26"/>
    </row>
    <row r="247" spans="1:73" s="57" customFormat="1" ht="51" x14ac:dyDescent="0.25">
      <c r="A247" s="20" t="s">
        <v>89</v>
      </c>
      <c r="B247" s="20" t="s">
        <v>91</v>
      </c>
      <c r="C247" s="20" t="s">
        <v>90</v>
      </c>
      <c r="D247" s="20" t="s">
        <v>203</v>
      </c>
      <c r="E247" s="4" t="s">
        <v>215</v>
      </c>
      <c r="F247" s="20" t="s">
        <v>216</v>
      </c>
      <c r="G247" s="20" t="s">
        <v>359</v>
      </c>
      <c r="H247" s="20">
        <v>2022</v>
      </c>
      <c r="I247" s="20" t="s">
        <v>467</v>
      </c>
      <c r="J247" s="21" t="s">
        <v>467</v>
      </c>
      <c r="K247" s="20"/>
      <c r="L247" s="4"/>
      <c r="M247" s="4"/>
      <c r="N247" s="4"/>
      <c r="O247" s="4"/>
      <c r="P247" s="10">
        <v>202</v>
      </c>
      <c r="Q247" s="10">
        <v>56</v>
      </c>
      <c r="R247" s="11">
        <v>7</v>
      </c>
      <c r="S247" s="12" t="s">
        <v>480</v>
      </c>
      <c r="T247" s="12">
        <v>8888</v>
      </c>
      <c r="U247" s="12">
        <v>8888</v>
      </c>
      <c r="V247" s="4" t="str">
        <f>VLOOKUP(W247,'Ítems Presupuestarios'!$A$4:$C$42,3,FALSE)</f>
        <v>78-Transferencias o Donaciones para Inversión</v>
      </c>
      <c r="W247" s="4">
        <v>780204</v>
      </c>
      <c r="X247" s="4" t="str">
        <f>VLOOKUP(W247,'Ítems Presupuestarios'!$A$4:$C$42,2,FALSE)</f>
        <v>Transferencias y Donaciones al Sector Privado no Financiero</v>
      </c>
      <c r="Y247" s="25"/>
      <c r="Z247" s="25"/>
      <c r="AA247" s="25"/>
      <c r="AB247" s="25"/>
      <c r="AC247" s="25"/>
      <c r="AD247" s="25"/>
      <c r="AE247" s="25">
        <v>58041.01</v>
      </c>
      <c r="AF247" s="25"/>
      <c r="AG247" s="25"/>
      <c r="AH247" s="25"/>
      <c r="AI247" s="25"/>
      <c r="AJ247" s="25"/>
      <c r="AK247" s="25"/>
      <c r="AL247" s="25"/>
      <c r="AM247" s="25"/>
      <c r="AN247" s="25"/>
      <c r="AO247" s="25"/>
      <c r="AP247" s="25"/>
      <c r="AQ247" s="25"/>
      <c r="AR247" s="25"/>
      <c r="AS247" s="25"/>
      <c r="AT247" s="25"/>
      <c r="AU247" s="25"/>
      <c r="AV247" s="25"/>
      <c r="AW247" s="25"/>
      <c r="AX247" s="25"/>
      <c r="AY247" s="25"/>
      <c r="AZ247" s="25"/>
      <c r="BA247" s="25"/>
      <c r="BB247" s="25"/>
      <c r="BC247" s="25"/>
      <c r="BD247" s="25"/>
      <c r="BE247" s="25"/>
      <c r="BF247" s="25"/>
      <c r="BG247" s="25"/>
      <c r="BH247" s="25"/>
      <c r="BI247" s="17">
        <f t="shared" si="21"/>
        <v>58041.01</v>
      </c>
      <c r="BJ247" s="16">
        <f t="shared" si="22"/>
        <v>0</v>
      </c>
      <c r="BK247" s="16">
        <f t="shared" si="23"/>
        <v>58041.01</v>
      </c>
      <c r="BL247" s="16"/>
      <c r="BM247" s="16"/>
      <c r="BN247" s="16"/>
      <c r="BO247" s="16"/>
      <c r="BP247" s="16"/>
      <c r="BQ247" s="16"/>
      <c r="BR247" s="16"/>
      <c r="BS247" s="16"/>
      <c r="BT247" s="17">
        <f t="shared" si="24"/>
        <v>58041.01</v>
      </c>
      <c r="BU247" s="26"/>
    </row>
    <row r="248" spans="1:73" s="57" customFormat="1" ht="51" x14ac:dyDescent="0.25">
      <c r="A248" s="20" t="s">
        <v>89</v>
      </c>
      <c r="B248" s="20" t="s">
        <v>91</v>
      </c>
      <c r="C248" s="20" t="s">
        <v>90</v>
      </c>
      <c r="D248" s="20" t="s">
        <v>203</v>
      </c>
      <c r="E248" s="4" t="s">
        <v>215</v>
      </c>
      <c r="F248" s="20" t="s">
        <v>216</v>
      </c>
      <c r="G248" s="20" t="s">
        <v>360</v>
      </c>
      <c r="H248" s="20">
        <v>2022</v>
      </c>
      <c r="I248" s="20" t="s">
        <v>450</v>
      </c>
      <c r="J248" s="21" t="s">
        <v>450</v>
      </c>
      <c r="K248" s="20"/>
      <c r="L248" s="4"/>
      <c r="M248" s="4"/>
      <c r="N248" s="4"/>
      <c r="O248" s="4"/>
      <c r="P248" s="10">
        <v>202</v>
      </c>
      <c r="Q248" s="10">
        <v>56</v>
      </c>
      <c r="R248" s="11">
        <v>7</v>
      </c>
      <c r="S248" s="12" t="s">
        <v>480</v>
      </c>
      <c r="T248" s="12">
        <v>8888</v>
      </c>
      <c r="U248" s="12">
        <v>8888</v>
      </c>
      <c r="V248" s="4" t="str">
        <f>VLOOKUP(W248,'Ítems Presupuestarios'!$A$4:$C$42,3,FALSE)</f>
        <v>78-Transferencias o Donaciones para Inversión</v>
      </c>
      <c r="W248" s="4">
        <v>780204</v>
      </c>
      <c r="X248" s="4" t="str">
        <f>VLOOKUP(W248,'Ítems Presupuestarios'!$A$4:$C$42,2,FALSE)</f>
        <v>Transferencias y Donaciones al Sector Privado no Financiero</v>
      </c>
      <c r="Y248" s="25"/>
      <c r="Z248" s="25"/>
      <c r="AA248" s="25"/>
      <c r="AB248" s="25"/>
      <c r="AC248" s="25"/>
      <c r="AD248" s="25"/>
      <c r="AE248" s="25">
        <v>291.66335000000004</v>
      </c>
      <c r="AF248" s="25"/>
      <c r="AG248" s="25"/>
      <c r="AH248" s="25"/>
      <c r="AI248" s="25"/>
      <c r="AJ248" s="25"/>
      <c r="AK248" s="25"/>
      <c r="AL248" s="25"/>
      <c r="AM248" s="25"/>
      <c r="AN248" s="25"/>
      <c r="AO248" s="25"/>
      <c r="AP248" s="25"/>
      <c r="AQ248" s="25"/>
      <c r="AR248" s="25"/>
      <c r="AS248" s="25"/>
      <c r="AT248" s="25"/>
      <c r="AU248" s="25"/>
      <c r="AV248" s="25"/>
      <c r="AW248" s="25"/>
      <c r="AX248" s="25"/>
      <c r="AY248" s="25"/>
      <c r="AZ248" s="25"/>
      <c r="BA248" s="25"/>
      <c r="BB248" s="25"/>
      <c r="BC248" s="25"/>
      <c r="BD248" s="25"/>
      <c r="BE248" s="25"/>
      <c r="BF248" s="25"/>
      <c r="BG248" s="25"/>
      <c r="BH248" s="25"/>
      <c r="BI248" s="17">
        <f t="shared" si="21"/>
        <v>291.66335000000004</v>
      </c>
      <c r="BJ248" s="16">
        <f t="shared" si="22"/>
        <v>0</v>
      </c>
      <c r="BK248" s="16">
        <f t="shared" si="23"/>
        <v>291.66335000000004</v>
      </c>
      <c r="BL248" s="16"/>
      <c r="BM248" s="16"/>
      <c r="BN248" s="16"/>
      <c r="BO248" s="16"/>
      <c r="BP248" s="16"/>
      <c r="BQ248" s="16"/>
      <c r="BR248" s="16"/>
      <c r="BS248" s="16"/>
      <c r="BT248" s="17">
        <f t="shared" si="24"/>
        <v>291.66335000000004</v>
      </c>
      <c r="BU248" s="26"/>
    </row>
    <row r="249" spans="1:73" s="57" customFormat="1" ht="51" x14ac:dyDescent="0.25">
      <c r="A249" s="20" t="s">
        <v>89</v>
      </c>
      <c r="B249" s="20" t="s">
        <v>91</v>
      </c>
      <c r="C249" s="20" t="s">
        <v>90</v>
      </c>
      <c r="D249" s="20" t="s">
        <v>203</v>
      </c>
      <c r="E249" s="4" t="s">
        <v>219</v>
      </c>
      <c r="F249" s="20" t="s">
        <v>212</v>
      </c>
      <c r="G249" s="20" t="s">
        <v>357</v>
      </c>
      <c r="H249" s="20">
        <v>2022</v>
      </c>
      <c r="I249" s="20" t="s">
        <v>467</v>
      </c>
      <c r="J249" s="21" t="s">
        <v>467</v>
      </c>
      <c r="K249" s="20"/>
      <c r="L249" s="4"/>
      <c r="M249" s="4"/>
      <c r="N249" s="4"/>
      <c r="O249" s="4"/>
      <c r="P249" s="10">
        <v>202</v>
      </c>
      <c r="Q249" s="10">
        <v>56</v>
      </c>
      <c r="R249" s="11">
        <v>7</v>
      </c>
      <c r="S249" s="12" t="s">
        <v>480</v>
      </c>
      <c r="T249" s="12">
        <v>8888</v>
      </c>
      <c r="U249" s="12">
        <v>8888</v>
      </c>
      <c r="V249" s="4" t="str">
        <f>VLOOKUP(W249,'Ítems Presupuestarios'!$A$4:$C$42,3,FALSE)</f>
        <v>78-Transferencias o Donaciones para Inversión</v>
      </c>
      <c r="W249" s="4">
        <v>780204</v>
      </c>
      <c r="X249" s="4" t="str">
        <f>VLOOKUP(W249,'Ítems Presupuestarios'!$A$4:$C$42,2,FALSE)</f>
        <v>Transferencias y Donaciones al Sector Privado no Financiero</v>
      </c>
      <c r="Y249" s="25"/>
      <c r="Z249" s="25"/>
      <c r="AA249" s="25"/>
      <c r="AB249" s="25"/>
      <c r="AC249" s="25"/>
      <c r="AD249" s="25"/>
      <c r="AE249" s="25">
        <v>7255.12</v>
      </c>
      <c r="AF249" s="25"/>
      <c r="AG249" s="25"/>
      <c r="AH249" s="25"/>
      <c r="AI249" s="25"/>
      <c r="AJ249" s="25"/>
      <c r="AK249" s="25"/>
      <c r="AL249" s="25"/>
      <c r="AM249" s="25"/>
      <c r="AN249" s="25"/>
      <c r="AO249" s="25"/>
      <c r="AP249" s="25"/>
      <c r="AQ249" s="25"/>
      <c r="AR249" s="25"/>
      <c r="AS249" s="25"/>
      <c r="AT249" s="25"/>
      <c r="AU249" s="25"/>
      <c r="AV249" s="25"/>
      <c r="AW249" s="25"/>
      <c r="AX249" s="25"/>
      <c r="AY249" s="25"/>
      <c r="AZ249" s="25"/>
      <c r="BA249" s="25"/>
      <c r="BB249" s="25"/>
      <c r="BC249" s="25"/>
      <c r="BD249" s="25"/>
      <c r="BE249" s="25"/>
      <c r="BF249" s="25"/>
      <c r="BG249" s="25"/>
      <c r="BH249" s="25"/>
      <c r="BI249" s="17">
        <f t="shared" si="21"/>
        <v>7255.12</v>
      </c>
      <c r="BJ249" s="16">
        <f t="shared" si="22"/>
        <v>0</v>
      </c>
      <c r="BK249" s="16">
        <f t="shared" si="23"/>
        <v>7255.12</v>
      </c>
      <c r="BL249" s="16"/>
      <c r="BM249" s="16"/>
      <c r="BN249" s="16"/>
      <c r="BO249" s="16"/>
      <c r="BP249" s="16"/>
      <c r="BQ249" s="16"/>
      <c r="BR249" s="16"/>
      <c r="BS249" s="16"/>
      <c r="BT249" s="17">
        <f t="shared" si="24"/>
        <v>7255.12</v>
      </c>
      <c r="BU249" s="26"/>
    </row>
    <row r="250" spans="1:73" s="57" customFormat="1" ht="51" x14ac:dyDescent="0.25">
      <c r="A250" s="20" t="s">
        <v>89</v>
      </c>
      <c r="B250" s="20" t="s">
        <v>91</v>
      </c>
      <c r="C250" s="20" t="s">
        <v>90</v>
      </c>
      <c r="D250" s="20" t="s">
        <v>203</v>
      </c>
      <c r="E250" s="4" t="s">
        <v>219</v>
      </c>
      <c r="F250" s="20" t="s">
        <v>212</v>
      </c>
      <c r="G250" s="20" t="s">
        <v>358</v>
      </c>
      <c r="H250" s="20">
        <v>2022</v>
      </c>
      <c r="I250" s="20" t="s">
        <v>450</v>
      </c>
      <c r="J250" s="21" t="s">
        <v>450</v>
      </c>
      <c r="K250" s="20"/>
      <c r="L250" s="4"/>
      <c r="M250" s="4"/>
      <c r="N250" s="4"/>
      <c r="O250" s="4"/>
      <c r="P250" s="10">
        <v>202</v>
      </c>
      <c r="Q250" s="10">
        <v>56</v>
      </c>
      <c r="R250" s="11">
        <v>7</v>
      </c>
      <c r="S250" s="12" t="s">
        <v>480</v>
      </c>
      <c r="T250" s="12">
        <v>8888</v>
      </c>
      <c r="U250" s="12">
        <v>8888</v>
      </c>
      <c r="V250" s="4" t="str">
        <f>VLOOKUP(W250,'Ítems Presupuestarios'!$A$4:$C$42,3,FALSE)</f>
        <v>78-Transferencias o Donaciones para Inversión</v>
      </c>
      <c r="W250" s="4">
        <v>780204</v>
      </c>
      <c r="X250" s="4" t="str">
        <f>VLOOKUP(W250,'Ítems Presupuestarios'!$A$4:$C$42,2,FALSE)</f>
        <v>Transferencias y Donaciones al Sector Privado no Financiero</v>
      </c>
      <c r="Y250" s="25"/>
      <c r="Z250" s="25"/>
      <c r="AA250" s="25"/>
      <c r="AB250" s="25"/>
      <c r="AC250" s="25"/>
      <c r="AD250" s="25"/>
      <c r="AE250" s="25">
        <v>36.457900000000002</v>
      </c>
      <c r="AF250" s="25"/>
      <c r="AG250" s="25"/>
      <c r="AH250" s="25"/>
      <c r="AI250" s="25"/>
      <c r="AJ250" s="25"/>
      <c r="AK250" s="25"/>
      <c r="AL250" s="25"/>
      <c r="AM250" s="25"/>
      <c r="AN250" s="25"/>
      <c r="AO250" s="25"/>
      <c r="AP250" s="25"/>
      <c r="AQ250" s="25"/>
      <c r="AR250" s="25"/>
      <c r="AS250" s="25"/>
      <c r="AT250" s="25"/>
      <c r="AU250" s="25"/>
      <c r="AV250" s="25"/>
      <c r="AW250" s="25"/>
      <c r="AX250" s="25"/>
      <c r="AY250" s="25"/>
      <c r="AZ250" s="25"/>
      <c r="BA250" s="25"/>
      <c r="BB250" s="25"/>
      <c r="BC250" s="25"/>
      <c r="BD250" s="25"/>
      <c r="BE250" s="25"/>
      <c r="BF250" s="25"/>
      <c r="BG250" s="25"/>
      <c r="BH250" s="25"/>
      <c r="BI250" s="17">
        <f t="shared" si="21"/>
        <v>36.457900000000002</v>
      </c>
      <c r="BJ250" s="16">
        <f t="shared" si="22"/>
        <v>0</v>
      </c>
      <c r="BK250" s="16">
        <f t="shared" si="23"/>
        <v>36.457900000000002</v>
      </c>
      <c r="BL250" s="16"/>
      <c r="BM250" s="16"/>
      <c r="BN250" s="16"/>
      <c r="BO250" s="16"/>
      <c r="BP250" s="16"/>
      <c r="BQ250" s="16"/>
      <c r="BR250" s="16"/>
      <c r="BS250" s="16"/>
      <c r="BT250" s="17">
        <f t="shared" si="24"/>
        <v>36.457900000000002</v>
      </c>
      <c r="BU250" s="26"/>
    </row>
    <row r="251" spans="1:73" s="57" customFormat="1" ht="51" x14ac:dyDescent="0.25">
      <c r="A251" s="20" t="s">
        <v>89</v>
      </c>
      <c r="B251" s="20" t="s">
        <v>91</v>
      </c>
      <c r="C251" s="20" t="s">
        <v>90</v>
      </c>
      <c r="D251" s="20" t="s">
        <v>203</v>
      </c>
      <c r="E251" s="4" t="s">
        <v>221</v>
      </c>
      <c r="F251" s="20" t="s">
        <v>208</v>
      </c>
      <c r="G251" s="20" t="s">
        <v>361</v>
      </c>
      <c r="H251" s="20">
        <v>2022</v>
      </c>
      <c r="I251" s="20" t="s">
        <v>467</v>
      </c>
      <c r="J251" s="21" t="s">
        <v>467</v>
      </c>
      <c r="K251" s="20"/>
      <c r="L251" s="4"/>
      <c r="M251" s="4"/>
      <c r="N251" s="4"/>
      <c r="O251" s="4"/>
      <c r="P251" s="10">
        <v>202</v>
      </c>
      <c r="Q251" s="10">
        <v>56</v>
      </c>
      <c r="R251" s="11">
        <v>7</v>
      </c>
      <c r="S251" s="12" t="s">
        <v>480</v>
      </c>
      <c r="T251" s="12">
        <v>8888</v>
      </c>
      <c r="U251" s="12">
        <v>8888</v>
      </c>
      <c r="V251" s="4" t="str">
        <f>VLOOKUP(W251,'Ítems Presupuestarios'!$A$4:$C$42,3,FALSE)</f>
        <v>78-Transferencias o Donaciones para Inversión</v>
      </c>
      <c r="W251" s="4">
        <v>780204</v>
      </c>
      <c r="X251" s="4" t="str">
        <f>VLOOKUP(W251,'Ítems Presupuestarios'!$A$4:$C$42,2,FALSE)</f>
        <v>Transferencias y Donaciones al Sector Privado no Financiero</v>
      </c>
      <c r="Y251" s="25"/>
      <c r="Z251" s="25"/>
      <c r="AA251" s="25"/>
      <c r="AB251" s="25"/>
      <c r="AC251" s="25"/>
      <c r="AD251" s="25"/>
      <c r="AE251" s="25">
        <v>4664.01</v>
      </c>
      <c r="AF251" s="25"/>
      <c r="AG251" s="25"/>
      <c r="AH251" s="25"/>
      <c r="AI251" s="25"/>
      <c r="AJ251" s="25"/>
      <c r="AK251" s="25"/>
      <c r="AL251" s="25"/>
      <c r="AM251" s="25"/>
      <c r="AN251" s="25"/>
      <c r="AO251" s="25"/>
      <c r="AP251" s="25"/>
      <c r="AQ251" s="25"/>
      <c r="AR251" s="25"/>
      <c r="AS251" s="25"/>
      <c r="AT251" s="25"/>
      <c r="AU251" s="25"/>
      <c r="AV251" s="25"/>
      <c r="AW251" s="25"/>
      <c r="AX251" s="25"/>
      <c r="AY251" s="25"/>
      <c r="AZ251" s="25"/>
      <c r="BA251" s="25"/>
      <c r="BB251" s="25"/>
      <c r="BC251" s="25"/>
      <c r="BD251" s="25"/>
      <c r="BE251" s="25"/>
      <c r="BF251" s="25"/>
      <c r="BG251" s="25"/>
      <c r="BH251" s="25"/>
      <c r="BI251" s="17">
        <f t="shared" si="21"/>
        <v>4664.01</v>
      </c>
      <c r="BJ251" s="16">
        <f t="shared" si="22"/>
        <v>0</v>
      </c>
      <c r="BK251" s="16">
        <f t="shared" si="23"/>
        <v>4664.01</v>
      </c>
      <c r="BL251" s="16"/>
      <c r="BM251" s="16"/>
      <c r="BN251" s="16"/>
      <c r="BO251" s="16"/>
      <c r="BP251" s="16"/>
      <c r="BQ251" s="16"/>
      <c r="BR251" s="16"/>
      <c r="BS251" s="16"/>
      <c r="BT251" s="17">
        <f t="shared" si="24"/>
        <v>4664.01</v>
      </c>
      <c r="BU251" s="26"/>
    </row>
    <row r="252" spans="1:73" s="57" customFormat="1" ht="51" x14ac:dyDescent="0.25">
      <c r="A252" s="20" t="s">
        <v>89</v>
      </c>
      <c r="B252" s="20" t="s">
        <v>91</v>
      </c>
      <c r="C252" s="20" t="s">
        <v>90</v>
      </c>
      <c r="D252" s="20" t="s">
        <v>203</v>
      </c>
      <c r="E252" s="4" t="s">
        <v>221</v>
      </c>
      <c r="F252" s="20" t="s">
        <v>208</v>
      </c>
      <c r="G252" s="20" t="s">
        <v>362</v>
      </c>
      <c r="H252" s="20">
        <v>2022</v>
      </c>
      <c r="I252" s="20" t="s">
        <v>448</v>
      </c>
      <c r="J252" s="21" t="s">
        <v>448</v>
      </c>
      <c r="K252" s="20"/>
      <c r="L252" s="4"/>
      <c r="M252" s="4"/>
      <c r="N252" s="4"/>
      <c r="O252" s="4"/>
      <c r="P252" s="10">
        <v>202</v>
      </c>
      <c r="Q252" s="10">
        <v>56</v>
      </c>
      <c r="R252" s="11">
        <v>7</v>
      </c>
      <c r="S252" s="12" t="s">
        <v>480</v>
      </c>
      <c r="T252" s="12">
        <v>8888</v>
      </c>
      <c r="U252" s="12">
        <v>8888</v>
      </c>
      <c r="V252" s="4" t="str">
        <f>VLOOKUP(W252,'Ítems Presupuestarios'!$A$4:$C$42,3,FALSE)</f>
        <v>78-Transferencias o Donaciones para Inversión</v>
      </c>
      <c r="W252" s="4">
        <v>780204</v>
      </c>
      <c r="X252" s="4" t="str">
        <f>VLOOKUP(W252,'Ítems Presupuestarios'!$A$4:$C$42,2,FALSE)</f>
        <v>Transferencias y Donaciones al Sector Privado no Financiero</v>
      </c>
      <c r="Y252" s="25"/>
      <c r="Z252" s="25"/>
      <c r="AA252" s="25"/>
      <c r="AB252" s="25"/>
      <c r="AC252" s="25"/>
      <c r="AD252" s="25"/>
      <c r="AE252" s="25">
        <v>23.437249999999999</v>
      </c>
      <c r="AF252" s="25"/>
      <c r="AG252" s="25"/>
      <c r="AH252" s="25"/>
      <c r="AI252" s="25"/>
      <c r="AJ252" s="25"/>
      <c r="AK252" s="25"/>
      <c r="AL252" s="25"/>
      <c r="AM252" s="25"/>
      <c r="AN252" s="25"/>
      <c r="AO252" s="25"/>
      <c r="AP252" s="25"/>
      <c r="AQ252" s="25"/>
      <c r="AR252" s="25"/>
      <c r="AS252" s="25"/>
      <c r="AT252" s="25"/>
      <c r="AU252" s="25"/>
      <c r="AV252" s="25"/>
      <c r="AW252" s="25"/>
      <c r="AX252" s="25"/>
      <c r="AY252" s="25"/>
      <c r="AZ252" s="25"/>
      <c r="BA252" s="25"/>
      <c r="BB252" s="25"/>
      <c r="BC252" s="25"/>
      <c r="BD252" s="25"/>
      <c r="BE252" s="25"/>
      <c r="BF252" s="25"/>
      <c r="BG252" s="25"/>
      <c r="BH252" s="25"/>
      <c r="BI252" s="17">
        <f t="shared" si="21"/>
        <v>23.437249999999999</v>
      </c>
      <c r="BJ252" s="16">
        <f t="shared" si="22"/>
        <v>0</v>
      </c>
      <c r="BK252" s="16">
        <f t="shared" si="23"/>
        <v>23.437249999999999</v>
      </c>
      <c r="BL252" s="16"/>
      <c r="BM252" s="16"/>
      <c r="BN252" s="16"/>
      <c r="BO252" s="16"/>
      <c r="BP252" s="16"/>
      <c r="BQ252" s="16"/>
      <c r="BR252" s="16"/>
      <c r="BS252" s="16"/>
      <c r="BT252" s="17">
        <f t="shared" si="24"/>
        <v>23.437249999999999</v>
      </c>
      <c r="BU252" s="26"/>
    </row>
    <row r="253" spans="1:73" s="57" customFormat="1" ht="38.25" x14ac:dyDescent="0.25">
      <c r="A253" s="20" t="s">
        <v>89</v>
      </c>
      <c r="B253" s="20" t="s">
        <v>91</v>
      </c>
      <c r="C253" s="20" t="s">
        <v>90</v>
      </c>
      <c r="D253" s="20" t="s">
        <v>92</v>
      </c>
      <c r="E253" s="4" t="s">
        <v>207</v>
      </c>
      <c r="F253" s="20" t="s">
        <v>208</v>
      </c>
      <c r="G253" s="20" t="s">
        <v>363</v>
      </c>
      <c r="H253" s="20">
        <v>2022</v>
      </c>
      <c r="I253" s="20" t="s">
        <v>468</v>
      </c>
      <c r="J253" s="21" t="s">
        <v>468</v>
      </c>
      <c r="K253" s="20"/>
      <c r="L253" s="4"/>
      <c r="M253" s="4"/>
      <c r="N253" s="4"/>
      <c r="O253" s="4"/>
      <c r="P253" s="10">
        <v>202</v>
      </c>
      <c r="Q253" s="10">
        <v>56</v>
      </c>
      <c r="R253" s="11">
        <v>7</v>
      </c>
      <c r="S253" s="12" t="s">
        <v>480</v>
      </c>
      <c r="T253" s="12">
        <v>8888</v>
      </c>
      <c r="U253" s="12">
        <v>8888</v>
      </c>
      <c r="V253" s="4" t="str">
        <f>VLOOKUP(W253,'Ítems Presupuestarios'!$A$4:$C$42,3,FALSE)</f>
        <v>78-Transferencias o Donaciones para Inversión</v>
      </c>
      <c r="W253" s="4">
        <v>780204</v>
      </c>
      <c r="X253" s="4" t="str">
        <f>VLOOKUP(W253,'Ítems Presupuestarios'!$A$4:$C$42,2,FALSE)</f>
        <v>Transferencias y Donaciones al Sector Privado no Financiero</v>
      </c>
      <c r="Y253" s="25"/>
      <c r="Z253" s="25"/>
      <c r="AA253" s="25"/>
      <c r="AB253" s="25"/>
      <c r="AC253" s="25"/>
      <c r="AD253" s="25"/>
      <c r="AE253" s="25">
        <v>3003.04</v>
      </c>
      <c r="AF253" s="25"/>
      <c r="AG253" s="25"/>
      <c r="AH253" s="25"/>
      <c r="AI253" s="25"/>
      <c r="AJ253" s="25"/>
      <c r="AK253" s="25"/>
      <c r="AL253" s="25"/>
      <c r="AM253" s="25"/>
      <c r="AN253" s="25"/>
      <c r="AO253" s="25"/>
      <c r="AP253" s="25"/>
      <c r="AQ253" s="25"/>
      <c r="AR253" s="25"/>
      <c r="AS253" s="25"/>
      <c r="AT253" s="25"/>
      <c r="AU253" s="25"/>
      <c r="AV253" s="25"/>
      <c r="AW253" s="25"/>
      <c r="AX253" s="25"/>
      <c r="AY253" s="25"/>
      <c r="AZ253" s="25"/>
      <c r="BA253" s="25"/>
      <c r="BB253" s="25"/>
      <c r="BC253" s="25"/>
      <c r="BD253" s="25"/>
      <c r="BE253" s="25"/>
      <c r="BF253" s="25"/>
      <c r="BG253" s="25"/>
      <c r="BH253" s="25"/>
      <c r="BI253" s="17">
        <f t="shared" si="21"/>
        <v>3003.04</v>
      </c>
      <c r="BJ253" s="16">
        <f t="shared" si="22"/>
        <v>0</v>
      </c>
      <c r="BK253" s="16">
        <f t="shared" si="23"/>
        <v>3003.04</v>
      </c>
      <c r="BL253" s="16">
        <v>3003.04</v>
      </c>
      <c r="BM253" s="16"/>
      <c r="BN253" s="16"/>
      <c r="BO253" s="16"/>
      <c r="BP253" s="16"/>
      <c r="BQ253" s="16"/>
      <c r="BR253" s="16"/>
      <c r="BS253" s="16"/>
      <c r="BT253" s="17">
        <f t="shared" si="24"/>
        <v>0</v>
      </c>
      <c r="BU253" s="26"/>
    </row>
    <row r="254" spans="1:73" s="57" customFormat="1" ht="38.25" x14ac:dyDescent="0.25">
      <c r="A254" s="20" t="s">
        <v>89</v>
      </c>
      <c r="B254" s="20" t="s">
        <v>91</v>
      </c>
      <c r="C254" s="20" t="s">
        <v>90</v>
      </c>
      <c r="D254" s="20" t="s">
        <v>92</v>
      </c>
      <c r="E254" s="4" t="s">
        <v>207</v>
      </c>
      <c r="F254" s="20" t="s">
        <v>208</v>
      </c>
      <c r="G254" s="20" t="s">
        <v>364</v>
      </c>
      <c r="H254" s="20">
        <v>2022</v>
      </c>
      <c r="I254" s="20" t="s">
        <v>450</v>
      </c>
      <c r="J254" s="21" t="s">
        <v>450</v>
      </c>
      <c r="K254" s="20"/>
      <c r="L254" s="4"/>
      <c r="M254" s="4"/>
      <c r="N254" s="4"/>
      <c r="O254" s="4"/>
      <c r="P254" s="10">
        <v>202</v>
      </c>
      <c r="Q254" s="10">
        <v>56</v>
      </c>
      <c r="R254" s="11">
        <v>7</v>
      </c>
      <c r="S254" s="12" t="s">
        <v>480</v>
      </c>
      <c r="T254" s="12">
        <v>8888</v>
      </c>
      <c r="U254" s="12">
        <v>8888</v>
      </c>
      <c r="V254" s="4" t="str">
        <f>VLOOKUP(W254,'Ítems Presupuestarios'!$A$4:$C$42,3,FALSE)</f>
        <v>78-Transferencias o Donaciones para Inversión</v>
      </c>
      <c r="W254" s="4">
        <v>780204</v>
      </c>
      <c r="X254" s="4" t="str">
        <f>VLOOKUP(W254,'Ítems Presupuestarios'!$A$4:$C$42,2,FALSE)</f>
        <v>Transferencias y Donaciones al Sector Privado no Financiero</v>
      </c>
      <c r="Y254" s="25"/>
      <c r="Z254" s="25"/>
      <c r="AA254" s="25"/>
      <c r="AB254" s="25"/>
      <c r="AC254" s="25"/>
      <c r="AD254" s="25"/>
      <c r="AE254" s="25">
        <v>15.09065</v>
      </c>
      <c r="AF254" s="25"/>
      <c r="AG254" s="25"/>
      <c r="AH254" s="25"/>
      <c r="AI254" s="25"/>
      <c r="AJ254" s="25"/>
      <c r="AK254" s="25"/>
      <c r="AL254" s="25"/>
      <c r="AM254" s="25"/>
      <c r="AN254" s="25"/>
      <c r="AO254" s="25"/>
      <c r="AP254" s="25"/>
      <c r="AQ254" s="25"/>
      <c r="AR254" s="25"/>
      <c r="AS254" s="25"/>
      <c r="AT254" s="25"/>
      <c r="AU254" s="25"/>
      <c r="AV254" s="25"/>
      <c r="AW254" s="25"/>
      <c r="AX254" s="25"/>
      <c r="AY254" s="25"/>
      <c r="AZ254" s="25"/>
      <c r="BA254" s="25"/>
      <c r="BB254" s="25"/>
      <c r="BC254" s="25"/>
      <c r="BD254" s="25"/>
      <c r="BE254" s="25"/>
      <c r="BF254" s="25"/>
      <c r="BG254" s="25"/>
      <c r="BH254" s="25"/>
      <c r="BI254" s="17">
        <f t="shared" si="21"/>
        <v>15.09065</v>
      </c>
      <c r="BJ254" s="16">
        <f t="shared" si="22"/>
        <v>0</v>
      </c>
      <c r="BK254" s="16">
        <f t="shared" si="23"/>
        <v>15.09065</v>
      </c>
      <c r="BL254" s="16">
        <v>15.09</v>
      </c>
      <c r="BM254" s="16"/>
      <c r="BN254" s="16"/>
      <c r="BO254" s="16"/>
      <c r="BP254" s="16"/>
      <c r="BQ254" s="16"/>
      <c r="BR254" s="16"/>
      <c r="BS254" s="16"/>
      <c r="BT254" s="17">
        <f t="shared" si="24"/>
        <v>6.5000000000026148E-4</v>
      </c>
      <c r="BU254" s="26"/>
    </row>
    <row r="255" spans="1:73" s="57" customFormat="1" ht="38.25" x14ac:dyDescent="0.25">
      <c r="A255" s="20" t="s">
        <v>89</v>
      </c>
      <c r="B255" s="20" t="s">
        <v>91</v>
      </c>
      <c r="C255" s="20" t="s">
        <v>90</v>
      </c>
      <c r="D255" s="20" t="s">
        <v>92</v>
      </c>
      <c r="E255" s="4" t="s">
        <v>211</v>
      </c>
      <c r="F255" s="20" t="s">
        <v>212</v>
      </c>
      <c r="G255" s="20" t="s">
        <v>365</v>
      </c>
      <c r="H255" s="20">
        <v>2022</v>
      </c>
      <c r="I255" s="20" t="s">
        <v>468</v>
      </c>
      <c r="J255" s="21" t="s">
        <v>468</v>
      </c>
      <c r="K255" s="20"/>
      <c r="L255" s="4"/>
      <c r="M255" s="4"/>
      <c r="N255" s="4"/>
      <c r="O255" s="4"/>
      <c r="P255" s="10">
        <v>202</v>
      </c>
      <c r="Q255" s="10">
        <v>56</v>
      </c>
      <c r="R255" s="11">
        <v>7</v>
      </c>
      <c r="S255" s="12" t="s">
        <v>480</v>
      </c>
      <c r="T255" s="12">
        <v>8888</v>
      </c>
      <c r="U255" s="12">
        <v>8888</v>
      </c>
      <c r="V255" s="4" t="str">
        <f>VLOOKUP(W255,'Ítems Presupuestarios'!$A$4:$C$42,3,FALSE)</f>
        <v>78-Transferencias o Donaciones para Inversión</v>
      </c>
      <c r="W255" s="4">
        <v>780204</v>
      </c>
      <c r="X255" s="4" t="str">
        <f>VLOOKUP(W255,'Ítems Presupuestarios'!$A$4:$C$42,2,FALSE)</f>
        <v>Transferencias y Donaciones al Sector Privado no Financiero</v>
      </c>
      <c r="Y255" s="25"/>
      <c r="Z255" s="25"/>
      <c r="AA255" s="25"/>
      <c r="AB255" s="25"/>
      <c r="AC255" s="25"/>
      <c r="AD255" s="25"/>
      <c r="AE255" s="25">
        <v>4404.45</v>
      </c>
      <c r="AF255" s="25"/>
      <c r="AG255" s="25"/>
      <c r="AH255" s="25"/>
      <c r="AI255" s="25"/>
      <c r="AJ255" s="25"/>
      <c r="AK255" s="25"/>
      <c r="AL255" s="25"/>
      <c r="AM255" s="25"/>
      <c r="AN255" s="25"/>
      <c r="AO255" s="25"/>
      <c r="AP255" s="25"/>
      <c r="AQ255" s="25"/>
      <c r="AR255" s="25"/>
      <c r="AS255" s="25"/>
      <c r="AT255" s="25"/>
      <c r="AU255" s="25"/>
      <c r="AV255" s="25"/>
      <c r="AW255" s="25"/>
      <c r="AX255" s="25"/>
      <c r="AY255" s="25"/>
      <c r="AZ255" s="25"/>
      <c r="BA255" s="25"/>
      <c r="BB255" s="25"/>
      <c r="BC255" s="25"/>
      <c r="BD255" s="25"/>
      <c r="BE255" s="25"/>
      <c r="BF255" s="25"/>
      <c r="BG255" s="25"/>
      <c r="BH255" s="25"/>
      <c r="BI255" s="17">
        <f t="shared" si="21"/>
        <v>4404.45</v>
      </c>
      <c r="BJ255" s="16">
        <f t="shared" si="22"/>
        <v>0</v>
      </c>
      <c r="BK255" s="16">
        <f t="shared" si="23"/>
        <v>4404.45</v>
      </c>
      <c r="BL255" s="16">
        <v>4404.45</v>
      </c>
      <c r="BM255" s="16"/>
      <c r="BN255" s="16"/>
      <c r="BO255" s="16"/>
      <c r="BP255" s="16"/>
      <c r="BQ255" s="16"/>
      <c r="BR255" s="16"/>
      <c r="BS255" s="16"/>
      <c r="BT255" s="17">
        <f t="shared" si="24"/>
        <v>0</v>
      </c>
      <c r="BU255" s="26"/>
    </row>
    <row r="256" spans="1:73" s="57" customFormat="1" ht="38.25" x14ac:dyDescent="0.25">
      <c r="A256" s="20" t="s">
        <v>89</v>
      </c>
      <c r="B256" s="20" t="s">
        <v>91</v>
      </c>
      <c r="C256" s="20" t="s">
        <v>90</v>
      </c>
      <c r="D256" s="20" t="s">
        <v>92</v>
      </c>
      <c r="E256" s="4" t="s">
        <v>211</v>
      </c>
      <c r="F256" s="20" t="s">
        <v>212</v>
      </c>
      <c r="G256" s="20" t="s">
        <v>366</v>
      </c>
      <c r="H256" s="20">
        <v>2022</v>
      </c>
      <c r="I256" s="20" t="s">
        <v>450</v>
      </c>
      <c r="J256" s="21" t="s">
        <v>450</v>
      </c>
      <c r="K256" s="20"/>
      <c r="L256" s="4"/>
      <c r="M256" s="4"/>
      <c r="N256" s="4"/>
      <c r="O256" s="4"/>
      <c r="P256" s="10">
        <v>202</v>
      </c>
      <c r="Q256" s="10">
        <v>56</v>
      </c>
      <c r="R256" s="11">
        <v>7</v>
      </c>
      <c r="S256" s="12" t="s">
        <v>480</v>
      </c>
      <c r="T256" s="12">
        <v>8888</v>
      </c>
      <c r="U256" s="12">
        <v>8888</v>
      </c>
      <c r="V256" s="4" t="str">
        <f>VLOOKUP(W256,'Ítems Presupuestarios'!$A$4:$C$42,3,FALSE)</f>
        <v>78-Transferencias o Donaciones para Inversión</v>
      </c>
      <c r="W256" s="4">
        <v>780204</v>
      </c>
      <c r="X256" s="4" t="str">
        <f>VLOOKUP(W256,'Ítems Presupuestarios'!$A$4:$C$42,2,FALSE)</f>
        <v>Transferencias y Donaciones al Sector Privado no Financiero</v>
      </c>
      <c r="Y256" s="25"/>
      <c r="Z256" s="25"/>
      <c r="AA256" s="25"/>
      <c r="AB256" s="25"/>
      <c r="AC256" s="25"/>
      <c r="AD256" s="25"/>
      <c r="AE256" s="25">
        <v>22.132899999999999</v>
      </c>
      <c r="AF256" s="25"/>
      <c r="AG256" s="25"/>
      <c r="AH256" s="25"/>
      <c r="AI256" s="25"/>
      <c r="AJ256" s="25"/>
      <c r="AK256" s="25"/>
      <c r="AL256" s="25"/>
      <c r="AM256" s="25"/>
      <c r="AN256" s="25"/>
      <c r="AO256" s="25"/>
      <c r="AP256" s="25"/>
      <c r="AQ256" s="25"/>
      <c r="AR256" s="25"/>
      <c r="AS256" s="25"/>
      <c r="AT256" s="25"/>
      <c r="AU256" s="25"/>
      <c r="AV256" s="25"/>
      <c r="AW256" s="25"/>
      <c r="AX256" s="25"/>
      <c r="AY256" s="25"/>
      <c r="AZ256" s="25"/>
      <c r="BA256" s="25"/>
      <c r="BB256" s="25"/>
      <c r="BC256" s="25"/>
      <c r="BD256" s="25"/>
      <c r="BE256" s="25"/>
      <c r="BF256" s="25"/>
      <c r="BG256" s="25"/>
      <c r="BH256" s="25"/>
      <c r="BI256" s="17">
        <f t="shared" si="21"/>
        <v>22.132899999999999</v>
      </c>
      <c r="BJ256" s="16">
        <f t="shared" si="22"/>
        <v>0</v>
      </c>
      <c r="BK256" s="16">
        <f t="shared" si="23"/>
        <v>22.132899999999999</v>
      </c>
      <c r="BL256" s="16">
        <v>22.13</v>
      </c>
      <c r="BM256" s="16"/>
      <c r="BN256" s="16"/>
      <c r="BO256" s="16"/>
      <c r="BP256" s="16"/>
      <c r="BQ256" s="16"/>
      <c r="BR256" s="16"/>
      <c r="BS256" s="16"/>
      <c r="BT256" s="17">
        <f t="shared" si="24"/>
        <v>2.9000000000003467E-3</v>
      </c>
      <c r="BU256" s="26"/>
    </row>
    <row r="257" spans="1:73" s="57" customFormat="1" ht="51" x14ac:dyDescent="0.25">
      <c r="A257" s="20" t="s">
        <v>89</v>
      </c>
      <c r="B257" s="20" t="s">
        <v>91</v>
      </c>
      <c r="C257" s="20" t="s">
        <v>90</v>
      </c>
      <c r="D257" s="20" t="s">
        <v>203</v>
      </c>
      <c r="E257" s="4" t="s">
        <v>215</v>
      </c>
      <c r="F257" s="20" t="s">
        <v>216</v>
      </c>
      <c r="G257" s="20" t="s">
        <v>367</v>
      </c>
      <c r="H257" s="20">
        <v>2022</v>
      </c>
      <c r="I257" s="20" t="s">
        <v>468</v>
      </c>
      <c r="J257" s="21" t="s">
        <v>468</v>
      </c>
      <c r="K257" s="20"/>
      <c r="L257" s="4"/>
      <c r="M257" s="4"/>
      <c r="N257" s="4"/>
      <c r="O257" s="4"/>
      <c r="P257" s="10">
        <v>202</v>
      </c>
      <c r="Q257" s="10">
        <v>56</v>
      </c>
      <c r="R257" s="11">
        <v>7</v>
      </c>
      <c r="S257" s="12" t="s">
        <v>480</v>
      </c>
      <c r="T257" s="12">
        <v>8888</v>
      </c>
      <c r="U257" s="12">
        <v>8888</v>
      </c>
      <c r="V257" s="4" t="str">
        <f>VLOOKUP(W257,'Ítems Presupuestarios'!$A$4:$C$42,3,FALSE)</f>
        <v>78-Transferencias o Donaciones para Inversión</v>
      </c>
      <c r="W257" s="4">
        <v>780204</v>
      </c>
      <c r="X257" s="4" t="str">
        <f>VLOOKUP(W257,'Ítems Presupuestarios'!$A$4:$C$42,2,FALSE)</f>
        <v>Transferencias y Donaciones al Sector Privado no Financiero</v>
      </c>
      <c r="Y257" s="25"/>
      <c r="Z257" s="25"/>
      <c r="AA257" s="25"/>
      <c r="AB257" s="25"/>
      <c r="AC257" s="25"/>
      <c r="AD257" s="25"/>
      <c r="AE257" s="25">
        <v>56056.7</v>
      </c>
      <c r="AF257" s="25"/>
      <c r="AG257" s="25"/>
      <c r="AH257" s="25"/>
      <c r="AI257" s="25"/>
      <c r="AJ257" s="25"/>
      <c r="AK257" s="25"/>
      <c r="AL257" s="25"/>
      <c r="AM257" s="25"/>
      <c r="AN257" s="25"/>
      <c r="AO257" s="25"/>
      <c r="AP257" s="25"/>
      <c r="AQ257" s="25"/>
      <c r="AR257" s="25"/>
      <c r="AS257" s="25"/>
      <c r="AT257" s="25"/>
      <c r="AU257" s="25"/>
      <c r="AV257" s="25"/>
      <c r="AW257" s="25"/>
      <c r="AX257" s="25"/>
      <c r="AY257" s="25"/>
      <c r="AZ257" s="25"/>
      <c r="BA257" s="25"/>
      <c r="BB257" s="25"/>
      <c r="BC257" s="25"/>
      <c r="BD257" s="25"/>
      <c r="BE257" s="25"/>
      <c r="BF257" s="25"/>
      <c r="BG257" s="25"/>
      <c r="BH257" s="25"/>
      <c r="BI257" s="17">
        <f t="shared" si="21"/>
        <v>56056.7</v>
      </c>
      <c r="BJ257" s="16">
        <f t="shared" si="22"/>
        <v>0</v>
      </c>
      <c r="BK257" s="16">
        <f t="shared" si="23"/>
        <v>56056.7</v>
      </c>
      <c r="BL257" s="16"/>
      <c r="BM257" s="16"/>
      <c r="BN257" s="16"/>
      <c r="BO257" s="16"/>
      <c r="BP257" s="16"/>
      <c r="BQ257" s="16"/>
      <c r="BR257" s="16"/>
      <c r="BS257" s="16"/>
      <c r="BT257" s="17">
        <f t="shared" si="24"/>
        <v>56056.7</v>
      </c>
      <c r="BU257" s="26"/>
    </row>
    <row r="258" spans="1:73" s="57" customFormat="1" ht="51" x14ac:dyDescent="0.25">
      <c r="A258" s="20" t="s">
        <v>89</v>
      </c>
      <c r="B258" s="20" t="s">
        <v>91</v>
      </c>
      <c r="C258" s="20" t="s">
        <v>90</v>
      </c>
      <c r="D258" s="20" t="s">
        <v>203</v>
      </c>
      <c r="E258" s="4" t="s">
        <v>215</v>
      </c>
      <c r="F258" s="20" t="s">
        <v>216</v>
      </c>
      <c r="G258" s="20" t="s">
        <v>368</v>
      </c>
      <c r="H258" s="20">
        <v>2022</v>
      </c>
      <c r="I258" s="20" t="s">
        <v>450</v>
      </c>
      <c r="J258" s="21" t="s">
        <v>450</v>
      </c>
      <c r="K258" s="20"/>
      <c r="L258" s="4"/>
      <c r="M258" s="4"/>
      <c r="N258" s="4"/>
      <c r="O258" s="4"/>
      <c r="P258" s="10">
        <v>202</v>
      </c>
      <c r="Q258" s="10">
        <v>56</v>
      </c>
      <c r="R258" s="11">
        <v>7</v>
      </c>
      <c r="S258" s="12" t="s">
        <v>480</v>
      </c>
      <c r="T258" s="12">
        <v>8888</v>
      </c>
      <c r="U258" s="12">
        <v>8888</v>
      </c>
      <c r="V258" s="4" t="str">
        <f>VLOOKUP(W258,'Ítems Presupuestarios'!$A$4:$C$42,3,FALSE)</f>
        <v>78-Transferencias o Donaciones para Inversión</v>
      </c>
      <c r="W258" s="4">
        <v>780204</v>
      </c>
      <c r="X258" s="4" t="str">
        <f>VLOOKUP(W258,'Ítems Presupuestarios'!$A$4:$C$42,2,FALSE)</f>
        <v>Transferencias y Donaciones al Sector Privado no Financiero</v>
      </c>
      <c r="Y258" s="25"/>
      <c r="Z258" s="25"/>
      <c r="AA258" s="25"/>
      <c r="AB258" s="25"/>
      <c r="AC258" s="25"/>
      <c r="AD258" s="25"/>
      <c r="AE258" s="25">
        <v>281.69195000000002</v>
      </c>
      <c r="AF258" s="25"/>
      <c r="AG258" s="25"/>
      <c r="AH258" s="25"/>
      <c r="AI258" s="25"/>
      <c r="AJ258" s="25"/>
      <c r="AK258" s="25"/>
      <c r="AL258" s="25"/>
      <c r="AM258" s="25"/>
      <c r="AN258" s="25"/>
      <c r="AO258" s="25"/>
      <c r="AP258" s="25"/>
      <c r="AQ258" s="25"/>
      <c r="AR258" s="25"/>
      <c r="AS258" s="25"/>
      <c r="AT258" s="25"/>
      <c r="AU258" s="25"/>
      <c r="AV258" s="25"/>
      <c r="AW258" s="25"/>
      <c r="AX258" s="25"/>
      <c r="AY258" s="25"/>
      <c r="AZ258" s="25"/>
      <c r="BA258" s="25"/>
      <c r="BB258" s="25"/>
      <c r="BC258" s="25"/>
      <c r="BD258" s="25"/>
      <c r="BE258" s="25"/>
      <c r="BF258" s="25"/>
      <c r="BG258" s="25"/>
      <c r="BH258" s="25"/>
      <c r="BI258" s="17">
        <f t="shared" si="21"/>
        <v>281.69195000000002</v>
      </c>
      <c r="BJ258" s="16">
        <f t="shared" si="22"/>
        <v>0</v>
      </c>
      <c r="BK258" s="16">
        <f t="shared" si="23"/>
        <v>281.69195000000002</v>
      </c>
      <c r="BL258" s="16"/>
      <c r="BM258" s="16"/>
      <c r="BN258" s="16"/>
      <c r="BO258" s="16"/>
      <c r="BP258" s="16"/>
      <c r="BQ258" s="16"/>
      <c r="BR258" s="16"/>
      <c r="BS258" s="16"/>
      <c r="BT258" s="17">
        <f t="shared" si="24"/>
        <v>281.69195000000002</v>
      </c>
      <c r="BU258" s="26"/>
    </row>
    <row r="259" spans="1:73" s="57" customFormat="1" ht="51" x14ac:dyDescent="0.25">
      <c r="A259" s="20" t="s">
        <v>89</v>
      </c>
      <c r="B259" s="20" t="s">
        <v>91</v>
      </c>
      <c r="C259" s="20" t="s">
        <v>90</v>
      </c>
      <c r="D259" s="20" t="s">
        <v>203</v>
      </c>
      <c r="E259" s="4" t="s">
        <v>219</v>
      </c>
      <c r="F259" s="20" t="s">
        <v>212</v>
      </c>
      <c r="G259" s="20" t="s">
        <v>365</v>
      </c>
      <c r="H259" s="20">
        <v>2022</v>
      </c>
      <c r="I259" s="20" t="s">
        <v>468</v>
      </c>
      <c r="J259" s="21" t="s">
        <v>468</v>
      </c>
      <c r="K259" s="20"/>
      <c r="L259" s="4"/>
      <c r="M259" s="4"/>
      <c r="N259" s="4"/>
      <c r="O259" s="4"/>
      <c r="P259" s="10">
        <v>202</v>
      </c>
      <c r="Q259" s="10">
        <v>56</v>
      </c>
      <c r="R259" s="11">
        <v>7</v>
      </c>
      <c r="S259" s="12" t="s">
        <v>480</v>
      </c>
      <c r="T259" s="12">
        <v>8888</v>
      </c>
      <c r="U259" s="12">
        <v>8888</v>
      </c>
      <c r="V259" s="4" t="str">
        <f>VLOOKUP(W259,'Ítems Presupuestarios'!$A$4:$C$42,3,FALSE)</f>
        <v>78-Transferencias o Donaciones para Inversión</v>
      </c>
      <c r="W259" s="4">
        <v>780204</v>
      </c>
      <c r="X259" s="4" t="str">
        <f>VLOOKUP(W259,'Ítems Presupuestarios'!$A$4:$C$42,2,FALSE)</f>
        <v>Transferencias y Donaciones al Sector Privado no Financiero</v>
      </c>
      <c r="Y259" s="25"/>
      <c r="Z259" s="25"/>
      <c r="AA259" s="25"/>
      <c r="AB259" s="25"/>
      <c r="AC259" s="25"/>
      <c r="AD259" s="25"/>
      <c r="AE259" s="25">
        <v>7007.09</v>
      </c>
      <c r="AF259" s="25"/>
      <c r="AG259" s="25"/>
      <c r="AH259" s="25"/>
      <c r="AI259" s="25"/>
      <c r="AJ259" s="25"/>
      <c r="AK259" s="25"/>
      <c r="AL259" s="25"/>
      <c r="AM259" s="25"/>
      <c r="AN259" s="25"/>
      <c r="AO259" s="25"/>
      <c r="AP259" s="25"/>
      <c r="AQ259" s="25"/>
      <c r="AR259" s="25"/>
      <c r="AS259" s="25"/>
      <c r="AT259" s="25"/>
      <c r="AU259" s="25"/>
      <c r="AV259" s="25"/>
      <c r="AW259" s="25"/>
      <c r="AX259" s="25"/>
      <c r="AY259" s="25"/>
      <c r="AZ259" s="25"/>
      <c r="BA259" s="25"/>
      <c r="BB259" s="25"/>
      <c r="BC259" s="25"/>
      <c r="BD259" s="25"/>
      <c r="BE259" s="25"/>
      <c r="BF259" s="25"/>
      <c r="BG259" s="25"/>
      <c r="BH259" s="25"/>
      <c r="BI259" s="17">
        <f t="shared" si="21"/>
        <v>7007.09</v>
      </c>
      <c r="BJ259" s="16">
        <f t="shared" si="22"/>
        <v>0</v>
      </c>
      <c r="BK259" s="16">
        <f t="shared" si="23"/>
        <v>7007.09</v>
      </c>
      <c r="BL259" s="16"/>
      <c r="BM259" s="16"/>
      <c r="BN259" s="16"/>
      <c r="BO259" s="16"/>
      <c r="BP259" s="16"/>
      <c r="BQ259" s="16"/>
      <c r="BR259" s="16"/>
      <c r="BS259" s="16"/>
      <c r="BT259" s="17">
        <f t="shared" si="24"/>
        <v>7007.09</v>
      </c>
      <c r="BU259" s="26"/>
    </row>
    <row r="260" spans="1:73" s="57" customFormat="1" ht="51" x14ac:dyDescent="0.25">
      <c r="A260" s="20" t="s">
        <v>89</v>
      </c>
      <c r="B260" s="20" t="s">
        <v>91</v>
      </c>
      <c r="C260" s="20" t="s">
        <v>90</v>
      </c>
      <c r="D260" s="20" t="s">
        <v>203</v>
      </c>
      <c r="E260" s="4" t="s">
        <v>219</v>
      </c>
      <c r="F260" s="20" t="s">
        <v>212</v>
      </c>
      <c r="G260" s="20" t="s">
        <v>366</v>
      </c>
      <c r="H260" s="20">
        <v>2022</v>
      </c>
      <c r="I260" s="20" t="s">
        <v>450</v>
      </c>
      <c r="J260" s="21" t="s">
        <v>450</v>
      </c>
      <c r="K260" s="20"/>
      <c r="L260" s="4"/>
      <c r="M260" s="4"/>
      <c r="N260" s="4"/>
      <c r="O260" s="4"/>
      <c r="P260" s="10">
        <v>202</v>
      </c>
      <c r="Q260" s="10">
        <v>56</v>
      </c>
      <c r="R260" s="11">
        <v>7</v>
      </c>
      <c r="S260" s="12" t="s">
        <v>480</v>
      </c>
      <c r="T260" s="12">
        <v>8888</v>
      </c>
      <c r="U260" s="12">
        <v>8888</v>
      </c>
      <c r="V260" s="4" t="str">
        <f>VLOOKUP(W260,'Ítems Presupuestarios'!$A$4:$C$42,3,FALSE)</f>
        <v>78-Transferencias o Donaciones para Inversión</v>
      </c>
      <c r="W260" s="4">
        <v>780204</v>
      </c>
      <c r="X260" s="4" t="str">
        <f>VLOOKUP(W260,'Ítems Presupuestarios'!$A$4:$C$42,2,FALSE)</f>
        <v>Transferencias y Donaciones al Sector Privado no Financiero</v>
      </c>
      <c r="Y260" s="25"/>
      <c r="Z260" s="25"/>
      <c r="AA260" s="25"/>
      <c r="AB260" s="25"/>
      <c r="AC260" s="25"/>
      <c r="AD260" s="25"/>
      <c r="AE260" s="25">
        <v>35.211500000000001</v>
      </c>
      <c r="AF260" s="25"/>
      <c r="AG260" s="25"/>
      <c r="AH260" s="25"/>
      <c r="AI260" s="25"/>
      <c r="AJ260" s="25"/>
      <c r="AK260" s="25"/>
      <c r="AL260" s="25"/>
      <c r="AM260" s="25"/>
      <c r="AN260" s="25"/>
      <c r="AO260" s="25"/>
      <c r="AP260" s="25"/>
      <c r="AQ260" s="25"/>
      <c r="AR260" s="25"/>
      <c r="AS260" s="25"/>
      <c r="AT260" s="25"/>
      <c r="AU260" s="25"/>
      <c r="AV260" s="25"/>
      <c r="AW260" s="25"/>
      <c r="AX260" s="25"/>
      <c r="AY260" s="25"/>
      <c r="AZ260" s="25"/>
      <c r="BA260" s="25"/>
      <c r="BB260" s="25"/>
      <c r="BC260" s="25"/>
      <c r="BD260" s="25"/>
      <c r="BE260" s="25"/>
      <c r="BF260" s="25"/>
      <c r="BG260" s="25"/>
      <c r="BH260" s="25"/>
      <c r="BI260" s="17">
        <f t="shared" si="21"/>
        <v>35.211500000000001</v>
      </c>
      <c r="BJ260" s="16">
        <f t="shared" si="22"/>
        <v>0</v>
      </c>
      <c r="BK260" s="16">
        <f t="shared" si="23"/>
        <v>35.211500000000001</v>
      </c>
      <c r="BL260" s="16"/>
      <c r="BM260" s="16"/>
      <c r="BN260" s="16"/>
      <c r="BO260" s="16"/>
      <c r="BP260" s="16"/>
      <c r="BQ260" s="16"/>
      <c r="BR260" s="16"/>
      <c r="BS260" s="16"/>
      <c r="BT260" s="17">
        <f t="shared" si="24"/>
        <v>35.211500000000001</v>
      </c>
      <c r="BU260" s="26"/>
    </row>
    <row r="261" spans="1:73" s="57" customFormat="1" ht="51" x14ac:dyDescent="0.25">
      <c r="A261" s="20" t="s">
        <v>89</v>
      </c>
      <c r="B261" s="20" t="s">
        <v>91</v>
      </c>
      <c r="C261" s="20" t="s">
        <v>90</v>
      </c>
      <c r="D261" s="20" t="s">
        <v>203</v>
      </c>
      <c r="E261" s="4" t="s">
        <v>221</v>
      </c>
      <c r="F261" s="20" t="s">
        <v>208</v>
      </c>
      <c r="G261" s="20" t="s">
        <v>369</v>
      </c>
      <c r="H261" s="20">
        <v>2022</v>
      </c>
      <c r="I261" s="20" t="s">
        <v>468</v>
      </c>
      <c r="J261" s="21" t="s">
        <v>468</v>
      </c>
      <c r="K261" s="20"/>
      <c r="L261" s="4"/>
      <c r="M261" s="4"/>
      <c r="N261" s="4"/>
      <c r="O261" s="4"/>
      <c r="P261" s="10">
        <v>202</v>
      </c>
      <c r="Q261" s="10">
        <v>56</v>
      </c>
      <c r="R261" s="11">
        <v>7</v>
      </c>
      <c r="S261" s="12" t="s">
        <v>480</v>
      </c>
      <c r="T261" s="12">
        <v>8888</v>
      </c>
      <c r="U261" s="12">
        <v>8888</v>
      </c>
      <c r="V261" s="4" t="str">
        <f>VLOOKUP(W261,'Ítems Presupuestarios'!$A$4:$C$42,3,FALSE)</f>
        <v>78-Transferencias o Donaciones para Inversión</v>
      </c>
      <c r="W261" s="4">
        <v>780204</v>
      </c>
      <c r="X261" s="4" t="str">
        <f>VLOOKUP(W261,'Ítems Presupuestarios'!$A$4:$C$42,2,FALSE)</f>
        <v>Transferencias y Donaciones al Sector Privado no Financiero</v>
      </c>
      <c r="Y261" s="25"/>
      <c r="Z261" s="25"/>
      <c r="AA261" s="25"/>
      <c r="AB261" s="25"/>
      <c r="AC261" s="25"/>
      <c r="AD261" s="25"/>
      <c r="AE261" s="25">
        <v>4504.5600000000004</v>
      </c>
      <c r="AF261" s="25"/>
      <c r="AG261" s="25"/>
      <c r="AH261" s="25"/>
      <c r="AI261" s="25"/>
      <c r="AJ261" s="25"/>
      <c r="AK261" s="25"/>
      <c r="AL261" s="25"/>
      <c r="AM261" s="25"/>
      <c r="AN261" s="25"/>
      <c r="AO261" s="25"/>
      <c r="AP261" s="25"/>
      <c r="AQ261" s="25"/>
      <c r="AR261" s="25"/>
      <c r="AS261" s="25"/>
      <c r="AT261" s="25"/>
      <c r="AU261" s="25"/>
      <c r="AV261" s="25"/>
      <c r="AW261" s="25"/>
      <c r="AX261" s="25"/>
      <c r="AY261" s="25"/>
      <c r="AZ261" s="25"/>
      <c r="BA261" s="25"/>
      <c r="BB261" s="25"/>
      <c r="BC261" s="25"/>
      <c r="BD261" s="25"/>
      <c r="BE261" s="25"/>
      <c r="BF261" s="25"/>
      <c r="BG261" s="25"/>
      <c r="BH261" s="25"/>
      <c r="BI261" s="17">
        <f t="shared" si="21"/>
        <v>4504.5600000000004</v>
      </c>
      <c r="BJ261" s="16">
        <f t="shared" si="22"/>
        <v>0</v>
      </c>
      <c r="BK261" s="16">
        <f t="shared" si="23"/>
        <v>4504.5600000000004</v>
      </c>
      <c r="BL261" s="16"/>
      <c r="BM261" s="16"/>
      <c r="BN261" s="16"/>
      <c r="BO261" s="16"/>
      <c r="BP261" s="16"/>
      <c r="BQ261" s="16"/>
      <c r="BR261" s="16"/>
      <c r="BS261" s="16"/>
      <c r="BT261" s="17">
        <f t="shared" si="24"/>
        <v>4504.5600000000004</v>
      </c>
      <c r="BU261" s="26"/>
    </row>
    <row r="262" spans="1:73" s="57" customFormat="1" ht="51" x14ac:dyDescent="0.25">
      <c r="A262" s="20" t="s">
        <v>89</v>
      </c>
      <c r="B262" s="20" t="s">
        <v>91</v>
      </c>
      <c r="C262" s="20" t="s">
        <v>90</v>
      </c>
      <c r="D262" s="20" t="s">
        <v>203</v>
      </c>
      <c r="E262" s="4" t="s">
        <v>221</v>
      </c>
      <c r="F262" s="20" t="s">
        <v>208</v>
      </c>
      <c r="G262" s="20" t="s">
        <v>370</v>
      </c>
      <c r="H262" s="20">
        <v>2022</v>
      </c>
      <c r="I262" s="20" t="s">
        <v>450</v>
      </c>
      <c r="J262" s="21" t="s">
        <v>450</v>
      </c>
      <c r="K262" s="20"/>
      <c r="L262" s="4"/>
      <c r="M262" s="4"/>
      <c r="N262" s="4"/>
      <c r="O262" s="4"/>
      <c r="P262" s="10">
        <v>202</v>
      </c>
      <c r="Q262" s="10">
        <v>56</v>
      </c>
      <c r="R262" s="11">
        <v>7</v>
      </c>
      <c r="S262" s="12" t="s">
        <v>480</v>
      </c>
      <c r="T262" s="12">
        <v>8888</v>
      </c>
      <c r="U262" s="12">
        <v>8888</v>
      </c>
      <c r="V262" s="4" t="str">
        <f>VLOOKUP(W262,'Ítems Presupuestarios'!$A$4:$C$42,3,FALSE)</f>
        <v>78-Transferencias o Donaciones para Inversión</v>
      </c>
      <c r="W262" s="4">
        <v>780204</v>
      </c>
      <c r="X262" s="4" t="str">
        <f>VLOOKUP(W262,'Ítems Presupuestarios'!$A$4:$C$42,2,FALSE)</f>
        <v>Transferencias y Donaciones al Sector Privado no Financiero</v>
      </c>
      <c r="Y262" s="25"/>
      <c r="Z262" s="25"/>
      <c r="AA262" s="25"/>
      <c r="AB262" s="25"/>
      <c r="AC262" s="25"/>
      <c r="AD262" s="25"/>
      <c r="AE262" s="25">
        <v>22.636000000000003</v>
      </c>
      <c r="AF262" s="25"/>
      <c r="AG262" s="25"/>
      <c r="AH262" s="25"/>
      <c r="AI262" s="25"/>
      <c r="AJ262" s="25"/>
      <c r="AK262" s="25"/>
      <c r="AL262" s="25"/>
      <c r="AM262" s="25"/>
      <c r="AN262" s="25"/>
      <c r="AO262" s="25"/>
      <c r="AP262" s="25"/>
      <c r="AQ262" s="25"/>
      <c r="AR262" s="25"/>
      <c r="AS262" s="25"/>
      <c r="AT262" s="25"/>
      <c r="AU262" s="25"/>
      <c r="AV262" s="25"/>
      <c r="AW262" s="25"/>
      <c r="AX262" s="25"/>
      <c r="AY262" s="25"/>
      <c r="AZ262" s="25"/>
      <c r="BA262" s="25"/>
      <c r="BB262" s="25"/>
      <c r="BC262" s="25"/>
      <c r="BD262" s="25"/>
      <c r="BE262" s="25"/>
      <c r="BF262" s="25"/>
      <c r="BG262" s="25"/>
      <c r="BH262" s="25"/>
      <c r="BI262" s="17">
        <f t="shared" si="21"/>
        <v>22.636000000000003</v>
      </c>
      <c r="BJ262" s="16">
        <f t="shared" si="22"/>
        <v>0</v>
      </c>
      <c r="BK262" s="16">
        <f t="shared" si="23"/>
        <v>22.636000000000003</v>
      </c>
      <c r="BL262" s="16"/>
      <c r="BM262" s="16"/>
      <c r="BN262" s="16"/>
      <c r="BO262" s="16"/>
      <c r="BP262" s="16"/>
      <c r="BQ262" s="16"/>
      <c r="BR262" s="16"/>
      <c r="BS262" s="16"/>
      <c r="BT262" s="17">
        <f t="shared" si="24"/>
        <v>22.636000000000003</v>
      </c>
      <c r="BU262" s="26"/>
    </row>
    <row r="263" spans="1:73" s="57" customFormat="1" ht="38.25" x14ac:dyDescent="0.25">
      <c r="A263" s="20" t="s">
        <v>89</v>
      </c>
      <c r="B263" s="20" t="s">
        <v>91</v>
      </c>
      <c r="C263" s="20" t="s">
        <v>90</v>
      </c>
      <c r="D263" s="20" t="s">
        <v>92</v>
      </c>
      <c r="E263" s="4" t="s">
        <v>207</v>
      </c>
      <c r="F263" s="20" t="s">
        <v>208</v>
      </c>
      <c r="G263" s="20" t="s">
        <v>371</v>
      </c>
      <c r="H263" s="20">
        <v>2022</v>
      </c>
      <c r="I263" s="20" t="s">
        <v>469</v>
      </c>
      <c r="J263" s="21" t="s">
        <v>469</v>
      </c>
      <c r="K263" s="20"/>
      <c r="L263" s="4"/>
      <c r="M263" s="4"/>
      <c r="N263" s="4"/>
      <c r="O263" s="4"/>
      <c r="P263" s="10">
        <v>202</v>
      </c>
      <c r="Q263" s="10">
        <v>56</v>
      </c>
      <c r="R263" s="11">
        <v>7</v>
      </c>
      <c r="S263" s="12" t="s">
        <v>480</v>
      </c>
      <c r="T263" s="12">
        <v>8888</v>
      </c>
      <c r="U263" s="12">
        <v>8888</v>
      </c>
      <c r="V263" s="4" t="str">
        <f>VLOOKUP(W263,'Ítems Presupuestarios'!$A$4:$C$42,3,FALSE)</f>
        <v>78-Transferencias o Donaciones para Inversión</v>
      </c>
      <c r="W263" s="4">
        <v>780204</v>
      </c>
      <c r="X263" s="4" t="str">
        <f>VLOOKUP(W263,'Ítems Presupuestarios'!$A$4:$C$42,2,FALSE)</f>
        <v>Transferencias y Donaciones al Sector Privado no Financiero</v>
      </c>
      <c r="Y263" s="25"/>
      <c r="Z263" s="25"/>
      <c r="AA263" s="25"/>
      <c r="AB263" s="25"/>
      <c r="AC263" s="25"/>
      <c r="AD263" s="25"/>
      <c r="AE263" s="25">
        <v>4012.9</v>
      </c>
      <c r="AF263" s="25"/>
      <c r="AG263" s="25"/>
      <c r="AH263" s="25"/>
      <c r="AI263" s="25"/>
      <c r="AJ263" s="25"/>
      <c r="AK263" s="25"/>
      <c r="AL263" s="25"/>
      <c r="AM263" s="25"/>
      <c r="AN263" s="25"/>
      <c r="AO263" s="25"/>
      <c r="AP263" s="25"/>
      <c r="AQ263" s="25"/>
      <c r="AR263" s="25"/>
      <c r="AS263" s="25"/>
      <c r="AT263" s="25"/>
      <c r="AU263" s="25"/>
      <c r="AV263" s="25"/>
      <c r="AW263" s="25"/>
      <c r="AX263" s="25"/>
      <c r="AY263" s="25"/>
      <c r="AZ263" s="25"/>
      <c r="BA263" s="25"/>
      <c r="BB263" s="25"/>
      <c r="BC263" s="25"/>
      <c r="BD263" s="25"/>
      <c r="BE263" s="25"/>
      <c r="BF263" s="25"/>
      <c r="BG263" s="25"/>
      <c r="BH263" s="25"/>
      <c r="BI263" s="17">
        <f t="shared" si="21"/>
        <v>4012.9</v>
      </c>
      <c r="BJ263" s="16">
        <f t="shared" si="22"/>
        <v>0</v>
      </c>
      <c r="BK263" s="16">
        <f t="shared" si="23"/>
        <v>4012.9</v>
      </c>
      <c r="BL263" s="16">
        <v>4012.9</v>
      </c>
      <c r="BM263" s="16"/>
      <c r="BN263" s="16"/>
      <c r="BO263" s="16"/>
      <c r="BP263" s="16"/>
      <c r="BQ263" s="16"/>
      <c r="BR263" s="16"/>
      <c r="BS263" s="16"/>
      <c r="BT263" s="17">
        <f t="shared" si="24"/>
        <v>0</v>
      </c>
      <c r="BU263" s="26"/>
    </row>
    <row r="264" spans="1:73" s="57" customFormat="1" ht="38.25" x14ac:dyDescent="0.25">
      <c r="A264" s="20" t="s">
        <v>89</v>
      </c>
      <c r="B264" s="20" t="s">
        <v>91</v>
      </c>
      <c r="C264" s="20" t="s">
        <v>90</v>
      </c>
      <c r="D264" s="20" t="s">
        <v>92</v>
      </c>
      <c r="E264" s="4" t="s">
        <v>207</v>
      </c>
      <c r="F264" s="20" t="s">
        <v>208</v>
      </c>
      <c r="G264" s="20" t="s">
        <v>372</v>
      </c>
      <c r="H264" s="20">
        <v>2022</v>
      </c>
      <c r="I264" s="20" t="s">
        <v>450</v>
      </c>
      <c r="J264" s="21" t="s">
        <v>450</v>
      </c>
      <c r="K264" s="20"/>
      <c r="L264" s="4"/>
      <c r="M264" s="4"/>
      <c r="N264" s="4"/>
      <c r="O264" s="4"/>
      <c r="P264" s="10">
        <v>202</v>
      </c>
      <c r="Q264" s="10">
        <v>56</v>
      </c>
      <c r="R264" s="11">
        <v>7</v>
      </c>
      <c r="S264" s="12" t="s">
        <v>480</v>
      </c>
      <c r="T264" s="12">
        <v>8888</v>
      </c>
      <c r="U264" s="12">
        <v>8888</v>
      </c>
      <c r="V264" s="4" t="str">
        <f>VLOOKUP(W264,'Ítems Presupuestarios'!$A$4:$C$42,3,FALSE)</f>
        <v>78-Transferencias o Donaciones para Inversión</v>
      </c>
      <c r="W264" s="4">
        <v>780204</v>
      </c>
      <c r="X264" s="4" t="str">
        <f>VLOOKUP(W264,'Ítems Presupuestarios'!$A$4:$C$42,2,FALSE)</f>
        <v>Transferencias y Donaciones al Sector Privado no Financiero</v>
      </c>
      <c r="Y264" s="25"/>
      <c r="Z264" s="25"/>
      <c r="AA264" s="25"/>
      <c r="AB264" s="25"/>
      <c r="AC264" s="25"/>
      <c r="AD264" s="25"/>
      <c r="AE264" s="25">
        <v>20.16535</v>
      </c>
      <c r="AF264" s="25"/>
      <c r="AG264" s="25"/>
      <c r="AH264" s="25"/>
      <c r="AI264" s="25"/>
      <c r="AJ264" s="25"/>
      <c r="AK264" s="25"/>
      <c r="AL264" s="25"/>
      <c r="AM264" s="25"/>
      <c r="AN264" s="25"/>
      <c r="AO264" s="25"/>
      <c r="AP264" s="25"/>
      <c r="AQ264" s="25"/>
      <c r="AR264" s="25"/>
      <c r="AS264" s="25"/>
      <c r="AT264" s="25"/>
      <c r="AU264" s="25"/>
      <c r="AV264" s="25"/>
      <c r="AW264" s="25"/>
      <c r="AX264" s="25"/>
      <c r="AY264" s="25"/>
      <c r="AZ264" s="25"/>
      <c r="BA264" s="25"/>
      <c r="BB264" s="25"/>
      <c r="BC264" s="25"/>
      <c r="BD264" s="25"/>
      <c r="BE264" s="25"/>
      <c r="BF264" s="25"/>
      <c r="BG264" s="25"/>
      <c r="BH264" s="25"/>
      <c r="BI264" s="17">
        <f t="shared" ref="BI264:BI327" si="25">+Y264+AB264+AE264+AH264+AK264+AN264+AQ264+AT264+AW264+AZ264+BC264+BF264</f>
        <v>20.16535</v>
      </c>
      <c r="BJ264" s="16">
        <f t="shared" si="22"/>
        <v>0</v>
      </c>
      <c r="BK264" s="16">
        <f t="shared" si="23"/>
        <v>20.16535</v>
      </c>
      <c r="BL264" s="16">
        <v>20.170000000000002</v>
      </c>
      <c r="BM264" s="16"/>
      <c r="BN264" s="16"/>
      <c r="BO264" s="16"/>
      <c r="BP264" s="16"/>
      <c r="BQ264" s="16"/>
      <c r="BR264" s="16"/>
      <c r="BS264" s="16"/>
      <c r="BT264" s="17">
        <f t="shared" si="24"/>
        <v>-4.6500000000015973E-3</v>
      </c>
      <c r="BU264" s="26"/>
    </row>
    <row r="265" spans="1:73" s="57" customFormat="1" ht="38.25" x14ac:dyDescent="0.25">
      <c r="A265" s="20" t="s">
        <v>89</v>
      </c>
      <c r="B265" s="20" t="s">
        <v>91</v>
      </c>
      <c r="C265" s="20" t="s">
        <v>90</v>
      </c>
      <c r="D265" s="20" t="s">
        <v>92</v>
      </c>
      <c r="E265" s="4" t="s">
        <v>211</v>
      </c>
      <c r="F265" s="20" t="s">
        <v>212</v>
      </c>
      <c r="G265" s="20" t="s">
        <v>373</v>
      </c>
      <c r="H265" s="20">
        <v>2022</v>
      </c>
      <c r="I265" s="20" t="s">
        <v>469</v>
      </c>
      <c r="J265" s="21" t="s">
        <v>469</v>
      </c>
      <c r="K265" s="20"/>
      <c r="L265" s="4"/>
      <c r="M265" s="4"/>
      <c r="N265" s="4"/>
      <c r="O265" s="4"/>
      <c r="P265" s="10">
        <v>202</v>
      </c>
      <c r="Q265" s="10">
        <v>56</v>
      </c>
      <c r="R265" s="11">
        <v>7</v>
      </c>
      <c r="S265" s="12" t="s">
        <v>480</v>
      </c>
      <c r="T265" s="12">
        <v>8888</v>
      </c>
      <c r="U265" s="12">
        <v>8888</v>
      </c>
      <c r="V265" s="4" t="str">
        <f>VLOOKUP(W265,'Ítems Presupuestarios'!$A$4:$C$42,3,FALSE)</f>
        <v>78-Transferencias o Donaciones para Inversión</v>
      </c>
      <c r="W265" s="4">
        <v>780204</v>
      </c>
      <c r="X265" s="4" t="str">
        <f>VLOOKUP(W265,'Ítems Presupuestarios'!$A$4:$C$42,2,FALSE)</f>
        <v>Transferencias y Donaciones al Sector Privado no Financiero</v>
      </c>
      <c r="Y265" s="25"/>
      <c r="Z265" s="25"/>
      <c r="AA265" s="25"/>
      <c r="AB265" s="25"/>
      <c r="AC265" s="25"/>
      <c r="AD265" s="25"/>
      <c r="AE265" s="25">
        <v>5885.6</v>
      </c>
      <c r="AF265" s="25"/>
      <c r="AG265" s="25"/>
      <c r="AH265" s="25"/>
      <c r="AI265" s="25"/>
      <c r="AJ265" s="25"/>
      <c r="AK265" s="25"/>
      <c r="AL265" s="25"/>
      <c r="AM265" s="25"/>
      <c r="AN265" s="25"/>
      <c r="AO265" s="25"/>
      <c r="AP265" s="25"/>
      <c r="AQ265" s="25"/>
      <c r="AR265" s="25"/>
      <c r="AS265" s="25"/>
      <c r="AT265" s="25"/>
      <c r="AU265" s="25"/>
      <c r="AV265" s="25"/>
      <c r="AW265" s="25"/>
      <c r="AX265" s="25"/>
      <c r="AY265" s="25"/>
      <c r="AZ265" s="25"/>
      <c r="BA265" s="25"/>
      <c r="BB265" s="25"/>
      <c r="BC265" s="25"/>
      <c r="BD265" s="25"/>
      <c r="BE265" s="25"/>
      <c r="BF265" s="25"/>
      <c r="BG265" s="25"/>
      <c r="BH265" s="25"/>
      <c r="BI265" s="17">
        <f t="shared" si="25"/>
        <v>5885.6</v>
      </c>
      <c r="BJ265" s="16">
        <f t="shared" ref="BJ265:BJ328" si="26">+Z265+AC265+AF265+AI265+AL265+AO265+AR265+AR265+AR265+AU265+AX265+BA265+BD265+BG265</f>
        <v>0</v>
      </c>
      <c r="BK265" s="16">
        <f t="shared" ref="BK265:BK328" si="27">+BI265-BJ265</f>
        <v>5885.6</v>
      </c>
      <c r="BL265" s="16">
        <v>5885.6</v>
      </c>
      <c r="BM265" s="16"/>
      <c r="BN265" s="16"/>
      <c r="BO265" s="16"/>
      <c r="BP265" s="16"/>
      <c r="BQ265" s="16"/>
      <c r="BR265" s="16"/>
      <c r="BS265" s="16"/>
      <c r="BT265" s="17">
        <f t="shared" ref="BT265:BT328" si="28">+BI265-BL265-BP265</f>
        <v>0</v>
      </c>
      <c r="BU265" s="26"/>
    </row>
    <row r="266" spans="1:73" s="57" customFormat="1" ht="38.25" x14ac:dyDescent="0.25">
      <c r="A266" s="20" t="s">
        <v>89</v>
      </c>
      <c r="B266" s="20" t="s">
        <v>91</v>
      </c>
      <c r="C266" s="20" t="s">
        <v>90</v>
      </c>
      <c r="D266" s="20" t="s">
        <v>92</v>
      </c>
      <c r="E266" s="4" t="s">
        <v>211</v>
      </c>
      <c r="F266" s="20" t="s">
        <v>212</v>
      </c>
      <c r="G266" s="20" t="s">
        <v>374</v>
      </c>
      <c r="H266" s="20">
        <v>2022</v>
      </c>
      <c r="I266" s="20" t="s">
        <v>450</v>
      </c>
      <c r="J266" s="21" t="s">
        <v>450</v>
      </c>
      <c r="K266" s="20"/>
      <c r="L266" s="4"/>
      <c r="M266" s="4"/>
      <c r="N266" s="4"/>
      <c r="O266" s="4"/>
      <c r="P266" s="10">
        <v>202</v>
      </c>
      <c r="Q266" s="10">
        <v>56</v>
      </c>
      <c r="R266" s="11">
        <v>7</v>
      </c>
      <c r="S266" s="12" t="s">
        <v>480</v>
      </c>
      <c r="T266" s="12">
        <v>8888</v>
      </c>
      <c r="U266" s="12">
        <v>8888</v>
      </c>
      <c r="V266" s="4" t="str">
        <f>VLOOKUP(W266,'Ítems Presupuestarios'!$A$4:$C$42,3,FALSE)</f>
        <v>78-Transferencias o Donaciones para Inversión</v>
      </c>
      <c r="W266" s="4">
        <v>780204</v>
      </c>
      <c r="X266" s="4" t="str">
        <f>VLOOKUP(W266,'Ítems Presupuestarios'!$A$4:$C$42,2,FALSE)</f>
        <v>Transferencias y Donaciones al Sector Privado no Financiero</v>
      </c>
      <c r="Y266" s="25"/>
      <c r="Z266" s="25"/>
      <c r="AA266" s="25"/>
      <c r="AB266" s="25"/>
      <c r="AC266" s="25"/>
      <c r="AD266" s="25"/>
      <c r="AE266" s="25">
        <v>29.575900000000001</v>
      </c>
      <c r="AF266" s="25"/>
      <c r="AG266" s="25"/>
      <c r="AH266" s="25"/>
      <c r="AI266" s="25"/>
      <c r="AJ266" s="25"/>
      <c r="AK266" s="25"/>
      <c r="AL266" s="25"/>
      <c r="AM266" s="25"/>
      <c r="AN266" s="25"/>
      <c r="AO266" s="25"/>
      <c r="AP266" s="25"/>
      <c r="AQ266" s="25"/>
      <c r="AR266" s="25"/>
      <c r="AS266" s="25"/>
      <c r="AT266" s="25"/>
      <c r="AU266" s="25"/>
      <c r="AV266" s="25"/>
      <c r="AW266" s="25"/>
      <c r="AX266" s="25"/>
      <c r="AY266" s="25"/>
      <c r="AZ266" s="25"/>
      <c r="BA266" s="25"/>
      <c r="BB266" s="25"/>
      <c r="BC266" s="25"/>
      <c r="BD266" s="25"/>
      <c r="BE266" s="25"/>
      <c r="BF266" s="25"/>
      <c r="BG266" s="25"/>
      <c r="BH266" s="25"/>
      <c r="BI266" s="17">
        <f t="shared" si="25"/>
        <v>29.575900000000001</v>
      </c>
      <c r="BJ266" s="16">
        <f t="shared" si="26"/>
        <v>0</v>
      </c>
      <c r="BK266" s="16">
        <f t="shared" si="27"/>
        <v>29.575900000000001</v>
      </c>
      <c r="BL266" s="16">
        <v>29.58</v>
      </c>
      <c r="BM266" s="16"/>
      <c r="BN266" s="16"/>
      <c r="BO266" s="16"/>
      <c r="BP266" s="16"/>
      <c r="BQ266" s="16"/>
      <c r="BR266" s="16"/>
      <c r="BS266" s="16"/>
      <c r="BT266" s="17">
        <f t="shared" si="28"/>
        <v>-4.09999999999755E-3</v>
      </c>
      <c r="BU266" s="26"/>
    </row>
    <row r="267" spans="1:73" s="57" customFormat="1" ht="51" x14ac:dyDescent="0.25">
      <c r="A267" s="20" t="s">
        <v>89</v>
      </c>
      <c r="B267" s="20" t="s">
        <v>91</v>
      </c>
      <c r="C267" s="20" t="s">
        <v>90</v>
      </c>
      <c r="D267" s="20" t="s">
        <v>203</v>
      </c>
      <c r="E267" s="4" t="s">
        <v>215</v>
      </c>
      <c r="F267" s="20" t="s">
        <v>216</v>
      </c>
      <c r="G267" s="20" t="s">
        <v>375</v>
      </c>
      <c r="H267" s="20">
        <v>2022</v>
      </c>
      <c r="I267" s="20" t="s">
        <v>469</v>
      </c>
      <c r="J267" s="21" t="s">
        <v>469</v>
      </c>
      <c r="K267" s="20"/>
      <c r="L267" s="4"/>
      <c r="M267" s="4"/>
      <c r="N267" s="4"/>
      <c r="O267" s="4"/>
      <c r="P267" s="10">
        <v>202</v>
      </c>
      <c r="Q267" s="10">
        <v>56</v>
      </c>
      <c r="R267" s="11">
        <v>7</v>
      </c>
      <c r="S267" s="12" t="s">
        <v>480</v>
      </c>
      <c r="T267" s="12">
        <v>8888</v>
      </c>
      <c r="U267" s="12">
        <v>8888</v>
      </c>
      <c r="V267" s="4" t="str">
        <f>VLOOKUP(W267,'Ítems Presupuestarios'!$A$4:$C$42,3,FALSE)</f>
        <v>78-Transferencias o Donaciones para Inversión</v>
      </c>
      <c r="W267" s="4">
        <v>780204</v>
      </c>
      <c r="X267" s="4" t="str">
        <f>VLOOKUP(W267,'Ítems Presupuestarios'!$A$4:$C$42,2,FALSE)</f>
        <v>Transferencias y Donaciones al Sector Privado no Financiero</v>
      </c>
      <c r="Y267" s="25"/>
      <c r="Z267" s="25"/>
      <c r="AA267" s="25"/>
      <c r="AB267" s="25"/>
      <c r="AC267" s="25"/>
      <c r="AD267" s="25"/>
      <c r="AE267" s="25">
        <v>74907.62</v>
      </c>
      <c r="AF267" s="25"/>
      <c r="AG267" s="25"/>
      <c r="AH267" s="25"/>
      <c r="AI267" s="25"/>
      <c r="AJ267" s="25"/>
      <c r="AK267" s="25"/>
      <c r="AL267" s="25"/>
      <c r="AM267" s="25"/>
      <c r="AN267" s="25"/>
      <c r="AO267" s="25"/>
      <c r="AP267" s="25"/>
      <c r="AQ267" s="25"/>
      <c r="AR267" s="25"/>
      <c r="AS267" s="25"/>
      <c r="AT267" s="25"/>
      <c r="AU267" s="25"/>
      <c r="AV267" s="25"/>
      <c r="AW267" s="25"/>
      <c r="AX267" s="25"/>
      <c r="AY267" s="25"/>
      <c r="AZ267" s="25"/>
      <c r="BA267" s="25"/>
      <c r="BB267" s="25"/>
      <c r="BC267" s="25"/>
      <c r="BD267" s="25"/>
      <c r="BE267" s="25"/>
      <c r="BF267" s="25"/>
      <c r="BG267" s="25"/>
      <c r="BH267" s="25"/>
      <c r="BI267" s="17">
        <f t="shared" si="25"/>
        <v>74907.62</v>
      </c>
      <c r="BJ267" s="16">
        <f t="shared" si="26"/>
        <v>0</v>
      </c>
      <c r="BK267" s="16">
        <f t="shared" si="27"/>
        <v>74907.62</v>
      </c>
      <c r="BL267" s="16"/>
      <c r="BM267" s="16"/>
      <c r="BN267" s="16"/>
      <c r="BO267" s="16"/>
      <c r="BP267" s="16"/>
      <c r="BQ267" s="16"/>
      <c r="BR267" s="16"/>
      <c r="BS267" s="16"/>
      <c r="BT267" s="17">
        <f t="shared" si="28"/>
        <v>74907.62</v>
      </c>
      <c r="BU267" s="26"/>
    </row>
    <row r="268" spans="1:73" s="57" customFormat="1" ht="51" x14ac:dyDescent="0.25">
      <c r="A268" s="20" t="s">
        <v>89</v>
      </c>
      <c r="B268" s="20" t="s">
        <v>91</v>
      </c>
      <c r="C268" s="20" t="s">
        <v>90</v>
      </c>
      <c r="D268" s="20" t="s">
        <v>203</v>
      </c>
      <c r="E268" s="4" t="s">
        <v>215</v>
      </c>
      <c r="F268" s="20" t="s">
        <v>216</v>
      </c>
      <c r="G268" s="20" t="s">
        <v>376</v>
      </c>
      <c r="H268" s="20">
        <v>2022</v>
      </c>
      <c r="I268" s="20" t="s">
        <v>450</v>
      </c>
      <c r="J268" s="21" t="s">
        <v>450</v>
      </c>
      <c r="K268" s="20"/>
      <c r="L268" s="4"/>
      <c r="M268" s="4"/>
      <c r="N268" s="4"/>
      <c r="O268" s="4"/>
      <c r="P268" s="10">
        <v>202</v>
      </c>
      <c r="Q268" s="10">
        <v>56</v>
      </c>
      <c r="R268" s="11">
        <v>7</v>
      </c>
      <c r="S268" s="12" t="s">
        <v>480</v>
      </c>
      <c r="T268" s="12">
        <v>8888</v>
      </c>
      <c r="U268" s="12">
        <v>8888</v>
      </c>
      <c r="V268" s="4" t="str">
        <f>VLOOKUP(W268,'Ítems Presupuestarios'!$A$4:$C$42,3,FALSE)</f>
        <v>78-Transferencias o Donaciones para Inversión</v>
      </c>
      <c r="W268" s="4">
        <v>780204</v>
      </c>
      <c r="X268" s="4" t="str">
        <f>VLOOKUP(W268,'Ítems Presupuestarios'!$A$4:$C$42,2,FALSE)</f>
        <v>Transferencias y Donaciones al Sector Privado no Financiero</v>
      </c>
      <c r="Y268" s="25"/>
      <c r="Z268" s="25"/>
      <c r="AA268" s="25"/>
      <c r="AB268" s="25"/>
      <c r="AC268" s="25"/>
      <c r="AD268" s="25"/>
      <c r="AE268" s="25">
        <v>376.42019999999997</v>
      </c>
      <c r="AF268" s="25"/>
      <c r="AG268" s="25"/>
      <c r="AH268" s="25"/>
      <c r="AI268" s="25"/>
      <c r="AJ268" s="25"/>
      <c r="AK268" s="25"/>
      <c r="AL268" s="25"/>
      <c r="AM268" s="25"/>
      <c r="AN268" s="25"/>
      <c r="AO268" s="25"/>
      <c r="AP268" s="25"/>
      <c r="AQ268" s="25"/>
      <c r="AR268" s="25"/>
      <c r="AS268" s="25"/>
      <c r="AT268" s="25"/>
      <c r="AU268" s="25"/>
      <c r="AV268" s="25"/>
      <c r="AW268" s="25"/>
      <c r="AX268" s="25"/>
      <c r="AY268" s="25"/>
      <c r="AZ268" s="25"/>
      <c r="BA268" s="25"/>
      <c r="BB268" s="25"/>
      <c r="BC268" s="25"/>
      <c r="BD268" s="25"/>
      <c r="BE268" s="25"/>
      <c r="BF268" s="25"/>
      <c r="BG268" s="25"/>
      <c r="BH268" s="25"/>
      <c r="BI268" s="17">
        <f t="shared" si="25"/>
        <v>376.42019999999997</v>
      </c>
      <c r="BJ268" s="16">
        <f t="shared" si="26"/>
        <v>0</v>
      </c>
      <c r="BK268" s="16">
        <f t="shared" si="27"/>
        <v>376.42019999999997</v>
      </c>
      <c r="BL268" s="16"/>
      <c r="BM268" s="16"/>
      <c r="BN268" s="16"/>
      <c r="BO268" s="16"/>
      <c r="BP268" s="16"/>
      <c r="BQ268" s="16"/>
      <c r="BR268" s="16"/>
      <c r="BS268" s="16"/>
      <c r="BT268" s="17">
        <f t="shared" si="28"/>
        <v>376.42019999999997</v>
      </c>
      <c r="BU268" s="26"/>
    </row>
    <row r="269" spans="1:73" s="57" customFormat="1" ht="51" x14ac:dyDescent="0.25">
      <c r="A269" s="20" t="s">
        <v>89</v>
      </c>
      <c r="B269" s="20" t="s">
        <v>91</v>
      </c>
      <c r="C269" s="20" t="s">
        <v>90</v>
      </c>
      <c r="D269" s="20" t="s">
        <v>203</v>
      </c>
      <c r="E269" s="4" t="s">
        <v>219</v>
      </c>
      <c r="F269" s="20" t="s">
        <v>212</v>
      </c>
      <c r="G269" s="20" t="s">
        <v>373</v>
      </c>
      <c r="H269" s="20">
        <v>2022</v>
      </c>
      <c r="I269" s="20" t="s">
        <v>469</v>
      </c>
      <c r="J269" s="21" t="s">
        <v>469</v>
      </c>
      <c r="K269" s="20"/>
      <c r="L269" s="4"/>
      <c r="M269" s="4"/>
      <c r="N269" s="4"/>
      <c r="O269" s="4"/>
      <c r="P269" s="10">
        <v>202</v>
      </c>
      <c r="Q269" s="10">
        <v>56</v>
      </c>
      <c r="R269" s="11">
        <v>7</v>
      </c>
      <c r="S269" s="12" t="s">
        <v>480</v>
      </c>
      <c r="T269" s="12">
        <v>8888</v>
      </c>
      <c r="U269" s="12">
        <v>8888</v>
      </c>
      <c r="V269" s="4" t="str">
        <f>VLOOKUP(W269,'Ítems Presupuestarios'!$A$4:$C$42,3,FALSE)</f>
        <v>78-Transferencias o Donaciones para Inversión</v>
      </c>
      <c r="W269" s="4">
        <v>780204</v>
      </c>
      <c r="X269" s="4" t="str">
        <f>VLOOKUP(W269,'Ítems Presupuestarios'!$A$4:$C$42,2,FALSE)</f>
        <v>Transferencias y Donaciones al Sector Privado no Financiero</v>
      </c>
      <c r="Y269" s="25"/>
      <c r="Z269" s="25"/>
      <c r="AA269" s="25"/>
      <c r="AB269" s="25"/>
      <c r="AC269" s="25"/>
      <c r="AD269" s="25"/>
      <c r="AE269" s="25">
        <v>9363.4500000000007</v>
      </c>
      <c r="AF269" s="25"/>
      <c r="AG269" s="25"/>
      <c r="AH269" s="25"/>
      <c r="AI269" s="25"/>
      <c r="AJ269" s="25"/>
      <c r="AK269" s="25"/>
      <c r="AL269" s="25"/>
      <c r="AM269" s="25"/>
      <c r="AN269" s="25"/>
      <c r="AO269" s="25"/>
      <c r="AP269" s="25"/>
      <c r="AQ269" s="25"/>
      <c r="AR269" s="25"/>
      <c r="AS269" s="25"/>
      <c r="AT269" s="25"/>
      <c r="AU269" s="25"/>
      <c r="AV269" s="25"/>
      <c r="AW269" s="25"/>
      <c r="AX269" s="25"/>
      <c r="AY269" s="25"/>
      <c r="AZ269" s="25"/>
      <c r="BA269" s="25"/>
      <c r="BB269" s="25"/>
      <c r="BC269" s="25"/>
      <c r="BD269" s="25"/>
      <c r="BE269" s="25"/>
      <c r="BF269" s="25"/>
      <c r="BG269" s="25"/>
      <c r="BH269" s="25"/>
      <c r="BI269" s="17">
        <f t="shared" si="25"/>
        <v>9363.4500000000007</v>
      </c>
      <c r="BJ269" s="16">
        <f t="shared" si="26"/>
        <v>0</v>
      </c>
      <c r="BK269" s="16">
        <f t="shared" si="27"/>
        <v>9363.4500000000007</v>
      </c>
      <c r="BL269" s="16"/>
      <c r="BM269" s="16"/>
      <c r="BN269" s="16"/>
      <c r="BO269" s="16"/>
      <c r="BP269" s="16"/>
      <c r="BQ269" s="16"/>
      <c r="BR269" s="16"/>
      <c r="BS269" s="16"/>
      <c r="BT269" s="17">
        <f t="shared" si="28"/>
        <v>9363.4500000000007</v>
      </c>
      <c r="BU269" s="26"/>
    </row>
    <row r="270" spans="1:73" s="57" customFormat="1" ht="51" x14ac:dyDescent="0.25">
      <c r="A270" s="20" t="s">
        <v>89</v>
      </c>
      <c r="B270" s="20" t="s">
        <v>91</v>
      </c>
      <c r="C270" s="20" t="s">
        <v>90</v>
      </c>
      <c r="D270" s="20" t="s">
        <v>203</v>
      </c>
      <c r="E270" s="4" t="s">
        <v>219</v>
      </c>
      <c r="F270" s="20" t="s">
        <v>212</v>
      </c>
      <c r="G270" s="20" t="s">
        <v>374</v>
      </c>
      <c r="H270" s="20">
        <v>2022</v>
      </c>
      <c r="I270" s="20" t="s">
        <v>450</v>
      </c>
      <c r="J270" s="21" t="s">
        <v>450</v>
      </c>
      <c r="K270" s="20"/>
      <c r="L270" s="4"/>
      <c r="M270" s="4"/>
      <c r="N270" s="4"/>
      <c r="O270" s="4"/>
      <c r="P270" s="10">
        <v>202</v>
      </c>
      <c r="Q270" s="10">
        <v>56</v>
      </c>
      <c r="R270" s="11">
        <v>7</v>
      </c>
      <c r="S270" s="12" t="s">
        <v>480</v>
      </c>
      <c r="T270" s="12">
        <v>8888</v>
      </c>
      <c r="U270" s="12">
        <v>8888</v>
      </c>
      <c r="V270" s="4" t="str">
        <f>VLOOKUP(W270,'Ítems Presupuestarios'!$A$4:$C$42,3,FALSE)</f>
        <v>78-Transferencias o Donaciones para Inversión</v>
      </c>
      <c r="W270" s="4">
        <v>780204</v>
      </c>
      <c r="X270" s="4" t="str">
        <f>VLOOKUP(W270,'Ítems Presupuestarios'!$A$4:$C$42,2,FALSE)</f>
        <v>Transferencias y Donaciones al Sector Privado no Financiero</v>
      </c>
      <c r="Y270" s="25"/>
      <c r="Z270" s="25"/>
      <c r="AA270" s="25"/>
      <c r="AB270" s="25"/>
      <c r="AC270" s="25"/>
      <c r="AD270" s="25"/>
      <c r="AE270" s="25">
        <v>47.052500000000002</v>
      </c>
      <c r="AF270" s="25"/>
      <c r="AG270" s="25"/>
      <c r="AH270" s="25"/>
      <c r="AI270" s="25"/>
      <c r="AJ270" s="25"/>
      <c r="AK270" s="25"/>
      <c r="AL270" s="25"/>
      <c r="AM270" s="25"/>
      <c r="AN270" s="25"/>
      <c r="AO270" s="25"/>
      <c r="AP270" s="25"/>
      <c r="AQ270" s="25"/>
      <c r="AR270" s="25"/>
      <c r="AS270" s="25"/>
      <c r="AT270" s="25"/>
      <c r="AU270" s="25"/>
      <c r="AV270" s="25"/>
      <c r="AW270" s="25"/>
      <c r="AX270" s="25"/>
      <c r="AY270" s="25"/>
      <c r="AZ270" s="25"/>
      <c r="BA270" s="25"/>
      <c r="BB270" s="25"/>
      <c r="BC270" s="25"/>
      <c r="BD270" s="25"/>
      <c r="BE270" s="25"/>
      <c r="BF270" s="25"/>
      <c r="BG270" s="25"/>
      <c r="BH270" s="25"/>
      <c r="BI270" s="17">
        <f t="shared" si="25"/>
        <v>47.052500000000002</v>
      </c>
      <c r="BJ270" s="16">
        <f t="shared" si="26"/>
        <v>0</v>
      </c>
      <c r="BK270" s="16">
        <f t="shared" si="27"/>
        <v>47.052500000000002</v>
      </c>
      <c r="BL270" s="16"/>
      <c r="BM270" s="16"/>
      <c r="BN270" s="16"/>
      <c r="BO270" s="16"/>
      <c r="BP270" s="16"/>
      <c r="BQ270" s="16"/>
      <c r="BR270" s="16"/>
      <c r="BS270" s="16"/>
      <c r="BT270" s="17">
        <f t="shared" si="28"/>
        <v>47.052500000000002</v>
      </c>
      <c r="BU270" s="26"/>
    </row>
    <row r="271" spans="1:73" s="57" customFormat="1" ht="51" x14ac:dyDescent="0.25">
      <c r="A271" s="20" t="s">
        <v>89</v>
      </c>
      <c r="B271" s="20" t="s">
        <v>91</v>
      </c>
      <c r="C271" s="20" t="s">
        <v>90</v>
      </c>
      <c r="D271" s="20" t="s">
        <v>203</v>
      </c>
      <c r="E271" s="4" t="s">
        <v>221</v>
      </c>
      <c r="F271" s="20" t="s">
        <v>208</v>
      </c>
      <c r="G271" s="20" t="s">
        <v>377</v>
      </c>
      <c r="H271" s="20">
        <v>2022</v>
      </c>
      <c r="I271" s="20" t="s">
        <v>469</v>
      </c>
      <c r="J271" s="21" t="s">
        <v>469</v>
      </c>
      <c r="K271" s="20"/>
      <c r="L271" s="4"/>
      <c r="M271" s="4"/>
      <c r="N271" s="4"/>
      <c r="O271" s="4"/>
      <c r="P271" s="10">
        <v>202</v>
      </c>
      <c r="Q271" s="10">
        <v>56</v>
      </c>
      <c r="R271" s="11">
        <v>7</v>
      </c>
      <c r="S271" s="12" t="s">
        <v>480</v>
      </c>
      <c r="T271" s="12">
        <v>8888</v>
      </c>
      <c r="U271" s="12">
        <v>8888</v>
      </c>
      <c r="V271" s="4" t="str">
        <f>VLOOKUP(W271,'Ítems Presupuestarios'!$A$4:$C$42,3,FALSE)</f>
        <v>78-Transferencias o Donaciones para Inversión</v>
      </c>
      <c r="W271" s="4">
        <v>780204</v>
      </c>
      <c r="X271" s="4" t="str">
        <f>VLOOKUP(W271,'Ítems Presupuestarios'!$A$4:$C$42,2,FALSE)</f>
        <v>Transferencias y Donaciones al Sector Privado no Financiero</v>
      </c>
      <c r="Y271" s="25"/>
      <c r="Z271" s="25"/>
      <c r="AA271" s="25"/>
      <c r="AB271" s="25"/>
      <c r="AC271" s="25"/>
      <c r="AD271" s="25"/>
      <c r="AE271" s="25">
        <v>6019.37</v>
      </c>
      <c r="AF271" s="25"/>
      <c r="AG271" s="25"/>
      <c r="AH271" s="25"/>
      <c r="AI271" s="25"/>
      <c r="AJ271" s="25"/>
      <c r="AK271" s="25"/>
      <c r="AL271" s="25"/>
      <c r="AM271" s="25"/>
      <c r="AN271" s="25"/>
      <c r="AO271" s="25"/>
      <c r="AP271" s="25"/>
      <c r="AQ271" s="25"/>
      <c r="AR271" s="25"/>
      <c r="AS271" s="25"/>
      <c r="AT271" s="25"/>
      <c r="AU271" s="25"/>
      <c r="AV271" s="25"/>
      <c r="AW271" s="25"/>
      <c r="AX271" s="25"/>
      <c r="AY271" s="25"/>
      <c r="AZ271" s="25"/>
      <c r="BA271" s="25"/>
      <c r="BB271" s="25"/>
      <c r="BC271" s="25"/>
      <c r="BD271" s="25"/>
      <c r="BE271" s="25"/>
      <c r="BF271" s="25"/>
      <c r="BG271" s="25"/>
      <c r="BH271" s="25"/>
      <c r="BI271" s="17">
        <f t="shared" si="25"/>
        <v>6019.37</v>
      </c>
      <c r="BJ271" s="16">
        <f t="shared" si="26"/>
        <v>0</v>
      </c>
      <c r="BK271" s="16">
        <f t="shared" si="27"/>
        <v>6019.37</v>
      </c>
      <c r="BL271" s="16"/>
      <c r="BM271" s="16"/>
      <c r="BN271" s="16"/>
      <c r="BO271" s="16"/>
      <c r="BP271" s="16"/>
      <c r="BQ271" s="16"/>
      <c r="BR271" s="16"/>
      <c r="BS271" s="16"/>
      <c r="BT271" s="17">
        <f t="shared" si="28"/>
        <v>6019.37</v>
      </c>
      <c r="BU271" s="26"/>
    </row>
    <row r="272" spans="1:73" s="57" customFormat="1" ht="51" x14ac:dyDescent="0.25">
      <c r="A272" s="20" t="s">
        <v>89</v>
      </c>
      <c r="B272" s="20" t="s">
        <v>91</v>
      </c>
      <c r="C272" s="20" t="s">
        <v>90</v>
      </c>
      <c r="D272" s="20" t="s">
        <v>203</v>
      </c>
      <c r="E272" s="4" t="s">
        <v>221</v>
      </c>
      <c r="F272" s="20" t="s">
        <v>208</v>
      </c>
      <c r="G272" s="20" t="s">
        <v>378</v>
      </c>
      <c r="H272" s="20">
        <v>2022</v>
      </c>
      <c r="I272" s="20" t="s">
        <v>450</v>
      </c>
      <c r="J272" s="21" t="s">
        <v>450</v>
      </c>
      <c r="K272" s="20"/>
      <c r="L272" s="4"/>
      <c r="M272" s="4"/>
      <c r="N272" s="4"/>
      <c r="O272" s="4"/>
      <c r="P272" s="10">
        <v>202</v>
      </c>
      <c r="Q272" s="10">
        <v>56</v>
      </c>
      <c r="R272" s="11">
        <v>7</v>
      </c>
      <c r="S272" s="12" t="s">
        <v>480</v>
      </c>
      <c r="T272" s="12">
        <v>8888</v>
      </c>
      <c r="U272" s="12">
        <v>8888</v>
      </c>
      <c r="V272" s="4" t="str">
        <f>VLOOKUP(W272,'Ítems Presupuestarios'!$A$4:$C$42,3,FALSE)</f>
        <v>78-Transferencias o Donaciones para Inversión</v>
      </c>
      <c r="W272" s="4">
        <v>780204</v>
      </c>
      <c r="X272" s="4" t="str">
        <f>VLOOKUP(W272,'Ítems Presupuestarios'!$A$4:$C$42,2,FALSE)</f>
        <v>Transferencias y Donaciones al Sector Privado no Financiero</v>
      </c>
      <c r="Y272" s="25"/>
      <c r="Z272" s="25"/>
      <c r="AA272" s="25"/>
      <c r="AB272" s="25"/>
      <c r="AC272" s="25"/>
      <c r="AD272" s="25"/>
      <c r="AE272" s="25">
        <v>30.248049999999999</v>
      </c>
      <c r="AF272" s="25"/>
      <c r="AG272" s="25"/>
      <c r="AH272" s="25"/>
      <c r="AI272" s="25"/>
      <c r="AJ272" s="25"/>
      <c r="AK272" s="25"/>
      <c r="AL272" s="25"/>
      <c r="AM272" s="25"/>
      <c r="AN272" s="25"/>
      <c r="AO272" s="25"/>
      <c r="AP272" s="25"/>
      <c r="AQ272" s="25"/>
      <c r="AR272" s="25"/>
      <c r="AS272" s="25"/>
      <c r="AT272" s="25"/>
      <c r="AU272" s="25"/>
      <c r="AV272" s="25"/>
      <c r="AW272" s="25"/>
      <c r="AX272" s="25"/>
      <c r="AY272" s="25"/>
      <c r="AZ272" s="25"/>
      <c r="BA272" s="25"/>
      <c r="BB272" s="25"/>
      <c r="BC272" s="25"/>
      <c r="BD272" s="25"/>
      <c r="BE272" s="25"/>
      <c r="BF272" s="25"/>
      <c r="BG272" s="25"/>
      <c r="BH272" s="25"/>
      <c r="BI272" s="17">
        <f t="shared" si="25"/>
        <v>30.248049999999999</v>
      </c>
      <c r="BJ272" s="16">
        <f t="shared" si="26"/>
        <v>0</v>
      </c>
      <c r="BK272" s="16">
        <f t="shared" si="27"/>
        <v>30.248049999999999</v>
      </c>
      <c r="BL272" s="16"/>
      <c r="BM272" s="16"/>
      <c r="BN272" s="16"/>
      <c r="BO272" s="16"/>
      <c r="BP272" s="16"/>
      <c r="BQ272" s="16"/>
      <c r="BR272" s="16"/>
      <c r="BS272" s="16"/>
      <c r="BT272" s="17">
        <f t="shared" si="28"/>
        <v>30.248049999999999</v>
      </c>
      <c r="BU272" s="26"/>
    </row>
    <row r="273" spans="1:73" s="57" customFormat="1" ht="38.25" x14ac:dyDescent="0.25">
      <c r="A273" s="20" t="s">
        <v>89</v>
      </c>
      <c r="B273" s="20" t="s">
        <v>91</v>
      </c>
      <c r="C273" s="20" t="s">
        <v>90</v>
      </c>
      <c r="D273" s="20" t="s">
        <v>92</v>
      </c>
      <c r="E273" s="4" t="s">
        <v>207</v>
      </c>
      <c r="F273" s="20" t="s">
        <v>208</v>
      </c>
      <c r="G273" s="20" t="s">
        <v>379</v>
      </c>
      <c r="H273" s="20">
        <v>2022</v>
      </c>
      <c r="I273" s="20" t="s">
        <v>470</v>
      </c>
      <c r="J273" s="21" t="s">
        <v>470</v>
      </c>
      <c r="K273" s="20"/>
      <c r="L273" s="4"/>
      <c r="M273" s="4"/>
      <c r="N273" s="4"/>
      <c r="O273" s="4"/>
      <c r="P273" s="10">
        <v>202</v>
      </c>
      <c r="Q273" s="10">
        <v>56</v>
      </c>
      <c r="R273" s="11">
        <v>7</v>
      </c>
      <c r="S273" s="12" t="s">
        <v>480</v>
      </c>
      <c r="T273" s="12">
        <v>8888</v>
      </c>
      <c r="U273" s="12">
        <v>8888</v>
      </c>
      <c r="V273" s="4" t="str">
        <f>VLOOKUP(W273,'Ítems Presupuestarios'!$A$4:$C$42,3,FALSE)</f>
        <v>78-Transferencias o Donaciones para Inversión</v>
      </c>
      <c r="W273" s="4">
        <v>780204</v>
      </c>
      <c r="X273" s="4" t="str">
        <f>VLOOKUP(W273,'Ítems Presupuestarios'!$A$4:$C$42,2,FALSE)</f>
        <v>Transferencias y Donaciones al Sector Privado no Financiero</v>
      </c>
      <c r="Y273" s="25"/>
      <c r="Z273" s="25"/>
      <c r="AA273" s="25"/>
      <c r="AB273" s="25"/>
      <c r="AC273" s="25"/>
      <c r="AD273" s="25"/>
      <c r="AE273" s="25">
        <v>3640.84</v>
      </c>
      <c r="AF273" s="25"/>
      <c r="AG273" s="25"/>
      <c r="AH273" s="25"/>
      <c r="AI273" s="25"/>
      <c r="AJ273" s="25"/>
      <c r="AK273" s="25"/>
      <c r="AL273" s="25"/>
      <c r="AM273" s="25"/>
      <c r="AN273" s="25"/>
      <c r="AO273" s="25"/>
      <c r="AP273" s="25"/>
      <c r="AQ273" s="25"/>
      <c r="AR273" s="25"/>
      <c r="AS273" s="25"/>
      <c r="AT273" s="25"/>
      <c r="AU273" s="25"/>
      <c r="AV273" s="25"/>
      <c r="AW273" s="25"/>
      <c r="AX273" s="25"/>
      <c r="AY273" s="25"/>
      <c r="AZ273" s="25"/>
      <c r="BA273" s="25"/>
      <c r="BB273" s="25"/>
      <c r="BC273" s="25"/>
      <c r="BD273" s="25"/>
      <c r="BE273" s="25"/>
      <c r="BF273" s="25"/>
      <c r="BG273" s="25"/>
      <c r="BH273" s="25"/>
      <c r="BI273" s="17">
        <f t="shared" si="25"/>
        <v>3640.84</v>
      </c>
      <c r="BJ273" s="16">
        <f t="shared" si="26"/>
        <v>0</v>
      </c>
      <c r="BK273" s="16">
        <f t="shared" si="27"/>
        <v>3640.84</v>
      </c>
      <c r="BL273" s="16">
        <v>3640.84</v>
      </c>
      <c r="BM273" s="16"/>
      <c r="BN273" s="16"/>
      <c r="BO273" s="16"/>
      <c r="BP273" s="16"/>
      <c r="BQ273" s="16"/>
      <c r="BR273" s="16"/>
      <c r="BS273" s="16"/>
      <c r="BT273" s="17">
        <f t="shared" si="28"/>
        <v>0</v>
      </c>
      <c r="BU273" s="26"/>
    </row>
    <row r="274" spans="1:73" s="57" customFormat="1" ht="38.25" x14ac:dyDescent="0.25">
      <c r="A274" s="20" t="s">
        <v>89</v>
      </c>
      <c r="B274" s="20" t="s">
        <v>91</v>
      </c>
      <c r="C274" s="20" t="s">
        <v>90</v>
      </c>
      <c r="D274" s="20" t="s">
        <v>92</v>
      </c>
      <c r="E274" s="4" t="s">
        <v>207</v>
      </c>
      <c r="F274" s="20" t="s">
        <v>208</v>
      </c>
      <c r="G274" s="20" t="s">
        <v>380</v>
      </c>
      <c r="H274" s="20">
        <v>2022</v>
      </c>
      <c r="I274" s="20" t="s">
        <v>450</v>
      </c>
      <c r="J274" s="21" t="s">
        <v>450</v>
      </c>
      <c r="K274" s="20"/>
      <c r="L274" s="4"/>
      <c r="M274" s="4"/>
      <c r="N274" s="4"/>
      <c r="O274" s="4"/>
      <c r="P274" s="10">
        <v>202</v>
      </c>
      <c r="Q274" s="10">
        <v>56</v>
      </c>
      <c r="R274" s="11">
        <v>7</v>
      </c>
      <c r="S274" s="12" t="s">
        <v>480</v>
      </c>
      <c r="T274" s="12">
        <v>8888</v>
      </c>
      <c r="U274" s="12">
        <v>8888</v>
      </c>
      <c r="V274" s="4" t="str">
        <f>VLOOKUP(W274,'Ítems Presupuestarios'!$A$4:$C$42,3,FALSE)</f>
        <v>78-Transferencias o Donaciones para Inversión</v>
      </c>
      <c r="W274" s="4">
        <v>780204</v>
      </c>
      <c r="X274" s="4" t="str">
        <f>VLOOKUP(W274,'Ítems Presupuestarios'!$A$4:$C$42,2,FALSE)</f>
        <v>Transferencias y Donaciones al Sector Privado no Financiero</v>
      </c>
      <c r="Y274" s="25"/>
      <c r="Z274" s="25"/>
      <c r="AA274" s="25"/>
      <c r="AB274" s="25"/>
      <c r="AC274" s="25"/>
      <c r="AD274" s="25"/>
      <c r="AE274" s="25">
        <v>18.295700000000004</v>
      </c>
      <c r="AF274" s="25"/>
      <c r="AG274" s="25"/>
      <c r="AH274" s="25"/>
      <c r="AI274" s="25"/>
      <c r="AJ274" s="25"/>
      <c r="AK274" s="25"/>
      <c r="AL274" s="25"/>
      <c r="AM274" s="25"/>
      <c r="AN274" s="25"/>
      <c r="AO274" s="25"/>
      <c r="AP274" s="25"/>
      <c r="AQ274" s="25"/>
      <c r="AR274" s="25"/>
      <c r="AS274" s="25"/>
      <c r="AT274" s="25"/>
      <c r="AU274" s="25"/>
      <c r="AV274" s="25"/>
      <c r="AW274" s="25"/>
      <c r="AX274" s="25"/>
      <c r="AY274" s="25"/>
      <c r="AZ274" s="25"/>
      <c r="BA274" s="25"/>
      <c r="BB274" s="25"/>
      <c r="BC274" s="25"/>
      <c r="BD274" s="25"/>
      <c r="BE274" s="25"/>
      <c r="BF274" s="25"/>
      <c r="BG274" s="25"/>
      <c r="BH274" s="25"/>
      <c r="BI274" s="17">
        <f t="shared" si="25"/>
        <v>18.295700000000004</v>
      </c>
      <c r="BJ274" s="16">
        <f t="shared" si="26"/>
        <v>0</v>
      </c>
      <c r="BK274" s="16">
        <f t="shared" si="27"/>
        <v>18.295700000000004</v>
      </c>
      <c r="BL274" s="16">
        <v>18.3</v>
      </c>
      <c r="BM274" s="16"/>
      <c r="BN274" s="16"/>
      <c r="BO274" s="16"/>
      <c r="BP274" s="16"/>
      <c r="BQ274" s="16"/>
      <c r="BR274" s="16"/>
      <c r="BS274" s="16"/>
      <c r="BT274" s="17">
        <f t="shared" si="28"/>
        <v>-4.2999999999970839E-3</v>
      </c>
      <c r="BU274" s="26"/>
    </row>
    <row r="275" spans="1:73" s="57" customFormat="1" ht="38.25" x14ac:dyDescent="0.25">
      <c r="A275" s="20" t="s">
        <v>89</v>
      </c>
      <c r="B275" s="20" t="s">
        <v>91</v>
      </c>
      <c r="C275" s="20" t="s">
        <v>90</v>
      </c>
      <c r="D275" s="20" t="s">
        <v>92</v>
      </c>
      <c r="E275" s="4" t="s">
        <v>211</v>
      </c>
      <c r="F275" s="20" t="s">
        <v>212</v>
      </c>
      <c r="G275" s="20" t="s">
        <v>381</v>
      </c>
      <c r="H275" s="20">
        <v>2022</v>
      </c>
      <c r="I275" s="20" t="s">
        <v>470</v>
      </c>
      <c r="J275" s="21" t="s">
        <v>470</v>
      </c>
      <c r="K275" s="20"/>
      <c r="L275" s="4"/>
      <c r="M275" s="4"/>
      <c r="N275" s="4"/>
      <c r="O275" s="4"/>
      <c r="P275" s="10">
        <v>202</v>
      </c>
      <c r="Q275" s="10">
        <v>56</v>
      </c>
      <c r="R275" s="11">
        <v>7</v>
      </c>
      <c r="S275" s="12" t="s">
        <v>480</v>
      </c>
      <c r="T275" s="12">
        <v>8888</v>
      </c>
      <c r="U275" s="12">
        <v>8888</v>
      </c>
      <c r="V275" s="4" t="str">
        <f>VLOOKUP(W275,'Ítems Presupuestarios'!$A$4:$C$42,3,FALSE)</f>
        <v>78-Transferencias o Donaciones para Inversión</v>
      </c>
      <c r="W275" s="4">
        <v>780204</v>
      </c>
      <c r="X275" s="4" t="str">
        <f>VLOOKUP(W275,'Ítems Presupuestarios'!$A$4:$C$42,2,FALSE)</f>
        <v>Transferencias y Donaciones al Sector Privado no Financiero</v>
      </c>
      <c r="Y275" s="25"/>
      <c r="Z275" s="25"/>
      <c r="AA275" s="25"/>
      <c r="AB275" s="25"/>
      <c r="AC275" s="25"/>
      <c r="AD275" s="25"/>
      <c r="AE275" s="25">
        <v>5339.92</v>
      </c>
      <c r="AF275" s="25"/>
      <c r="AG275" s="25"/>
      <c r="AH275" s="25"/>
      <c r="AI275" s="25"/>
      <c r="AJ275" s="25"/>
      <c r="AK275" s="25"/>
      <c r="AL275" s="25"/>
      <c r="AM275" s="25"/>
      <c r="AN275" s="25"/>
      <c r="AO275" s="25"/>
      <c r="AP275" s="25"/>
      <c r="AQ275" s="25"/>
      <c r="AR275" s="25"/>
      <c r="AS275" s="25"/>
      <c r="AT275" s="25"/>
      <c r="AU275" s="25"/>
      <c r="AV275" s="25"/>
      <c r="AW275" s="25"/>
      <c r="AX275" s="25"/>
      <c r="AY275" s="25"/>
      <c r="AZ275" s="25"/>
      <c r="BA275" s="25"/>
      <c r="BB275" s="25"/>
      <c r="BC275" s="25"/>
      <c r="BD275" s="25"/>
      <c r="BE275" s="25"/>
      <c r="BF275" s="25"/>
      <c r="BG275" s="25"/>
      <c r="BH275" s="25"/>
      <c r="BI275" s="17">
        <f t="shared" si="25"/>
        <v>5339.92</v>
      </c>
      <c r="BJ275" s="16">
        <f t="shared" si="26"/>
        <v>0</v>
      </c>
      <c r="BK275" s="16">
        <f t="shared" si="27"/>
        <v>5339.92</v>
      </c>
      <c r="BL275" s="16">
        <v>5339.92</v>
      </c>
      <c r="BM275" s="16"/>
      <c r="BN275" s="16"/>
      <c r="BO275" s="16"/>
      <c r="BP275" s="16"/>
      <c r="BQ275" s="16"/>
      <c r="BR275" s="16"/>
      <c r="BS275" s="16"/>
      <c r="BT275" s="17">
        <f t="shared" si="28"/>
        <v>0</v>
      </c>
      <c r="BU275" s="26"/>
    </row>
    <row r="276" spans="1:73" s="57" customFormat="1" ht="38.25" x14ac:dyDescent="0.25">
      <c r="A276" s="20" t="s">
        <v>89</v>
      </c>
      <c r="B276" s="20" t="s">
        <v>91</v>
      </c>
      <c r="C276" s="20" t="s">
        <v>90</v>
      </c>
      <c r="D276" s="20" t="s">
        <v>92</v>
      </c>
      <c r="E276" s="4" t="s">
        <v>211</v>
      </c>
      <c r="F276" s="20" t="s">
        <v>212</v>
      </c>
      <c r="G276" s="20" t="s">
        <v>382</v>
      </c>
      <c r="H276" s="20">
        <v>2022</v>
      </c>
      <c r="I276" s="20" t="s">
        <v>450</v>
      </c>
      <c r="J276" s="21" t="s">
        <v>450</v>
      </c>
      <c r="K276" s="20"/>
      <c r="L276" s="4"/>
      <c r="M276" s="4"/>
      <c r="N276" s="4"/>
      <c r="O276" s="4"/>
      <c r="P276" s="10">
        <v>202</v>
      </c>
      <c r="Q276" s="10">
        <v>56</v>
      </c>
      <c r="R276" s="11">
        <v>7</v>
      </c>
      <c r="S276" s="12" t="s">
        <v>480</v>
      </c>
      <c r="T276" s="12">
        <v>8888</v>
      </c>
      <c r="U276" s="12">
        <v>8888</v>
      </c>
      <c r="V276" s="4" t="str">
        <f>VLOOKUP(W276,'Ítems Presupuestarios'!$A$4:$C$42,3,FALSE)</f>
        <v>78-Transferencias o Donaciones para Inversión</v>
      </c>
      <c r="W276" s="4">
        <v>780204</v>
      </c>
      <c r="X276" s="4" t="str">
        <f>VLOOKUP(W276,'Ítems Presupuestarios'!$A$4:$C$42,2,FALSE)</f>
        <v>Transferencias y Donaciones al Sector Privado no Financiero</v>
      </c>
      <c r="Y276" s="25"/>
      <c r="Z276" s="25"/>
      <c r="AA276" s="25"/>
      <c r="AB276" s="25"/>
      <c r="AC276" s="25"/>
      <c r="AD276" s="25"/>
      <c r="AE276" s="25">
        <v>26.833750000000002</v>
      </c>
      <c r="AF276" s="25"/>
      <c r="AG276" s="25"/>
      <c r="AH276" s="25"/>
      <c r="AI276" s="25"/>
      <c r="AJ276" s="25"/>
      <c r="AK276" s="25"/>
      <c r="AL276" s="25"/>
      <c r="AM276" s="25"/>
      <c r="AN276" s="25"/>
      <c r="AO276" s="25"/>
      <c r="AP276" s="25"/>
      <c r="AQ276" s="25"/>
      <c r="AR276" s="25"/>
      <c r="AS276" s="25"/>
      <c r="AT276" s="25"/>
      <c r="AU276" s="25"/>
      <c r="AV276" s="25"/>
      <c r="AW276" s="25"/>
      <c r="AX276" s="25"/>
      <c r="AY276" s="25"/>
      <c r="AZ276" s="25"/>
      <c r="BA276" s="25"/>
      <c r="BB276" s="25"/>
      <c r="BC276" s="25"/>
      <c r="BD276" s="25"/>
      <c r="BE276" s="25"/>
      <c r="BF276" s="25"/>
      <c r="BG276" s="25"/>
      <c r="BH276" s="25"/>
      <c r="BI276" s="17">
        <f t="shared" si="25"/>
        <v>26.833750000000002</v>
      </c>
      <c r="BJ276" s="16">
        <f t="shared" si="26"/>
        <v>0</v>
      </c>
      <c r="BK276" s="16">
        <f t="shared" si="27"/>
        <v>26.833750000000002</v>
      </c>
      <c r="BL276" s="16">
        <v>26.83</v>
      </c>
      <c r="BM276" s="16"/>
      <c r="BN276" s="16"/>
      <c r="BO276" s="16"/>
      <c r="BP276" s="16"/>
      <c r="BQ276" s="16"/>
      <c r="BR276" s="16"/>
      <c r="BS276" s="16"/>
      <c r="BT276" s="17">
        <f t="shared" si="28"/>
        <v>3.7500000000036948E-3</v>
      </c>
      <c r="BU276" s="26"/>
    </row>
    <row r="277" spans="1:73" s="57" customFormat="1" ht="51" x14ac:dyDescent="0.25">
      <c r="A277" s="20" t="s">
        <v>89</v>
      </c>
      <c r="B277" s="20" t="s">
        <v>91</v>
      </c>
      <c r="C277" s="20" t="s">
        <v>90</v>
      </c>
      <c r="D277" s="20" t="s">
        <v>203</v>
      </c>
      <c r="E277" s="4" t="s">
        <v>215</v>
      </c>
      <c r="F277" s="20" t="s">
        <v>216</v>
      </c>
      <c r="G277" s="20" t="s">
        <v>383</v>
      </c>
      <c r="H277" s="20">
        <v>2022</v>
      </c>
      <c r="I277" s="20" t="s">
        <v>470</v>
      </c>
      <c r="J277" s="21" t="s">
        <v>470</v>
      </c>
      <c r="K277" s="20"/>
      <c r="L277" s="4"/>
      <c r="M277" s="4"/>
      <c r="N277" s="4"/>
      <c r="O277" s="4"/>
      <c r="P277" s="10">
        <v>202</v>
      </c>
      <c r="Q277" s="10">
        <v>56</v>
      </c>
      <c r="R277" s="11">
        <v>7</v>
      </c>
      <c r="S277" s="12" t="s">
        <v>480</v>
      </c>
      <c r="T277" s="12">
        <v>8888</v>
      </c>
      <c r="U277" s="12">
        <v>8888</v>
      </c>
      <c r="V277" s="4" t="str">
        <f>VLOOKUP(W277,'Ítems Presupuestarios'!$A$4:$C$42,3,FALSE)</f>
        <v>78-Transferencias o Donaciones para Inversión</v>
      </c>
      <c r="W277" s="4">
        <v>780204</v>
      </c>
      <c r="X277" s="4" t="str">
        <f>VLOOKUP(W277,'Ítems Presupuestarios'!$A$4:$C$42,2,FALSE)</f>
        <v>Transferencias y Donaciones al Sector Privado no Financiero</v>
      </c>
      <c r="Y277" s="25"/>
      <c r="Z277" s="25"/>
      <c r="AA277" s="25"/>
      <c r="AB277" s="25"/>
      <c r="AC277" s="25"/>
      <c r="AD277" s="25"/>
      <c r="AE277" s="25">
        <v>67962.539999999994</v>
      </c>
      <c r="AF277" s="25"/>
      <c r="AG277" s="25"/>
      <c r="AH277" s="25"/>
      <c r="AI277" s="25"/>
      <c r="AJ277" s="25"/>
      <c r="AK277" s="25"/>
      <c r="AL277" s="25"/>
      <c r="AM277" s="25"/>
      <c r="AN277" s="25"/>
      <c r="AO277" s="25"/>
      <c r="AP277" s="25"/>
      <c r="AQ277" s="25"/>
      <c r="AR277" s="25"/>
      <c r="AS277" s="25"/>
      <c r="AT277" s="25"/>
      <c r="AU277" s="25"/>
      <c r="AV277" s="25"/>
      <c r="AW277" s="25"/>
      <c r="AX277" s="25"/>
      <c r="AY277" s="25"/>
      <c r="AZ277" s="25"/>
      <c r="BA277" s="25"/>
      <c r="BB277" s="25"/>
      <c r="BC277" s="25"/>
      <c r="BD277" s="25"/>
      <c r="BE277" s="25"/>
      <c r="BF277" s="25"/>
      <c r="BG277" s="25"/>
      <c r="BH277" s="25"/>
      <c r="BI277" s="17">
        <f t="shared" si="25"/>
        <v>67962.539999999994</v>
      </c>
      <c r="BJ277" s="16">
        <f t="shared" si="26"/>
        <v>0</v>
      </c>
      <c r="BK277" s="16">
        <f t="shared" si="27"/>
        <v>67962.539999999994</v>
      </c>
      <c r="BL277" s="16"/>
      <c r="BM277" s="16"/>
      <c r="BN277" s="16"/>
      <c r="BO277" s="16"/>
      <c r="BP277" s="16"/>
      <c r="BQ277" s="16"/>
      <c r="BR277" s="16"/>
      <c r="BS277" s="16"/>
      <c r="BT277" s="17">
        <f t="shared" si="28"/>
        <v>67962.539999999994</v>
      </c>
      <c r="BU277" s="26"/>
    </row>
    <row r="278" spans="1:73" s="57" customFormat="1" ht="51" x14ac:dyDescent="0.25">
      <c r="A278" s="20" t="s">
        <v>89</v>
      </c>
      <c r="B278" s="20" t="s">
        <v>91</v>
      </c>
      <c r="C278" s="20" t="s">
        <v>90</v>
      </c>
      <c r="D278" s="20" t="s">
        <v>203</v>
      </c>
      <c r="E278" s="4" t="s">
        <v>215</v>
      </c>
      <c r="F278" s="20" t="s">
        <v>216</v>
      </c>
      <c r="G278" s="20" t="s">
        <v>384</v>
      </c>
      <c r="H278" s="20">
        <v>2022</v>
      </c>
      <c r="I278" s="20" t="s">
        <v>450</v>
      </c>
      <c r="J278" s="21" t="s">
        <v>450</v>
      </c>
      <c r="K278" s="20"/>
      <c r="L278" s="4"/>
      <c r="M278" s="4"/>
      <c r="N278" s="4"/>
      <c r="O278" s="4"/>
      <c r="P278" s="10">
        <v>202</v>
      </c>
      <c r="Q278" s="10">
        <v>56</v>
      </c>
      <c r="R278" s="11">
        <v>7</v>
      </c>
      <c r="S278" s="12" t="s">
        <v>480</v>
      </c>
      <c r="T278" s="12">
        <v>8888</v>
      </c>
      <c r="U278" s="12">
        <v>8888</v>
      </c>
      <c r="V278" s="4" t="str">
        <f>VLOOKUP(W278,'Ítems Presupuestarios'!$A$4:$C$42,3,FALSE)</f>
        <v>78-Transferencias o Donaciones para Inversión</v>
      </c>
      <c r="W278" s="4">
        <v>780204</v>
      </c>
      <c r="X278" s="4" t="str">
        <f>VLOOKUP(W278,'Ítems Presupuestarios'!$A$4:$C$42,2,FALSE)</f>
        <v>Transferencias y Donaciones al Sector Privado no Financiero</v>
      </c>
      <c r="Y278" s="25"/>
      <c r="Z278" s="25"/>
      <c r="AA278" s="25"/>
      <c r="AB278" s="25"/>
      <c r="AC278" s="25"/>
      <c r="AD278" s="25"/>
      <c r="AE278" s="25">
        <v>341.52030000000002</v>
      </c>
      <c r="AF278" s="25"/>
      <c r="AG278" s="25"/>
      <c r="AH278" s="25"/>
      <c r="AI278" s="25"/>
      <c r="AJ278" s="25"/>
      <c r="AK278" s="25"/>
      <c r="AL278" s="25"/>
      <c r="AM278" s="25"/>
      <c r="AN278" s="25"/>
      <c r="AO278" s="25"/>
      <c r="AP278" s="25"/>
      <c r="AQ278" s="25"/>
      <c r="AR278" s="25"/>
      <c r="AS278" s="25"/>
      <c r="AT278" s="25"/>
      <c r="AU278" s="25"/>
      <c r="AV278" s="25"/>
      <c r="AW278" s="25"/>
      <c r="AX278" s="25"/>
      <c r="AY278" s="25"/>
      <c r="AZ278" s="25"/>
      <c r="BA278" s="25"/>
      <c r="BB278" s="25"/>
      <c r="BC278" s="25"/>
      <c r="BD278" s="25"/>
      <c r="BE278" s="25"/>
      <c r="BF278" s="25"/>
      <c r="BG278" s="25"/>
      <c r="BH278" s="25"/>
      <c r="BI278" s="17">
        <f t="shared" si="25"/>
        <v>341.52030000000002</v>
      </c>
      <c r="BJ278" s="16">
        <f t="shared" si="26"/>
        <v>0</v>
      </c>
      <c r="BK278" s="16">
        <f t="shared" si="27"/>
        <v>341.52030000000002</v>
      </c>
      <c r="BL278" s="16"/>
      <c r="BM278" s="16"/>
      <c r="BN278" s="16"/>
      <c r="BO278" s="16"/>
      <c r="BP278" s="16"/>
      <c r="BQ278" s="16"/>
      <c r="BR278" s="16"/>
      <c r="BS278" s="16"/>
      <c r="BT278" s="17">
        <f t="shared" si="28"/>
        <v>341.52030000000002</v>
      </c>
      <c r="BU278" s="26"/>
    </row>
    <row r="279" spans="1:73" s="57" customFormat="1" ht="51" x14ac:dyDescent="0.25">
      <c r="A279" s="20" t="s">
        <v>89</v>
      </c>
      <c r="B279" s="20" t="s">
        <v>91</v>
      </c>
      <c r="C279" s="20" t="s">
        <v>90</v>
      </c>
      <c r="D279" s="20" t="s">
        <v>203</v>
      </c>
      <c r="E279" s="4" t="s">
        <v>219</v>
      </c>
      <c r="F279" s="20" t="s">
        <v>212</v>
      </c>
      <c r="G279" s="20" t="s">
        <v>381</v>
      </c>
      <c r="H279" s="20">
        <v>2022</v>
      </c>
      <c r="I279" s="20" t="s">
        <v>470</v>
      </c>
      <c r="J279" s="21" t="s">
        <v>470</v>
      </c>
      <c r="K279" s="20"/>
      <c r="L279" s="4"/>
      <c r="M279" s="4"/>
      <c r="N279" s="4"/>
      <c r="O279" s="4"/>
      <c r="P279" s="10">
        <v>202</v>
      </c>
      <c r="Q279" s="10">
        <v>56</v>
      </c>
      <c r="R279" s="11">
        <v>7</v>
      </c>
      <c r="S279" s="12" t="s">
        <v>480</v>
      </c>
      <c r="T279" s="12">
        <v>8888</v>
      </c>
      <c r="U279" s="12">
        <v>8888</v>
      </c>
      <c r="V279" s="4" t="str">
        <f>VLOOKUP(W279,'Ítems Presupuestarios'!$A$4:$C$42,3,FALSE)</f>
        <v>78-Transferencias o Donaciones para Inversión</v>
      </c>
      <c r="W279" s="4">
        <v>780204</v>
      </c>
      <c r="X279" s="4" t="str">
        <f>VLOOKUP(W279,'Ítems Presupuestarios'!$A$4:$C$42,2,FALSE)</f>
        <v>Transferencias y Donaciones al Sector Privado no Financiero</v>
      </c>
      <c r="Y279" s="25"/>
      <c r="Z279" s="25"/>
      <c r="AA279" s="25"/>
      <c r="AB279" s="25"/>
      <c r="AC279" s="25"/>
      <c r="AD279" s="25"/>
      <c r="AE279" s="25">
        <v>8495.32</v>
      </c>
      <c r="AF279" s="25"/>
      <c r="AG279" s="25"/>
      <c r="AH279" s="25"/>
      <c r="AI279" s="25"/>
      <c r="AJ279" s="25"/>
      <c r="AK279" s="25"/>
      <c r="AL279" s="25"/>
      <c r="AM279" s="25"/>
      <c r="AN279" s="25"/>
      <c r="AO279" s="25"/>
      <c r="AP279" s="25"/>
      <c r="AQ279" s="25"/>
      <c r="AR279" s="25"/>
      <c r="AS279" s="25"/>
      <c r="AT279" s="25"/>
      <c r="AU279" s="25"/>
      <c r="AV279" s="25"/>
      <c r="AW279" s="25"/>
      <c r="AX279" s="25"/>
      <c r="AY279" s="25"/>
      <c r="AZ279" s="25"/>
      <c r="BA279" s="25"/>
      <c r="BB279" s="25"/>
      <c r="BC279" s="25"/>
      <c r="BD279" s="25"/>
      <c r="BE279" s="25"/>
      <c r="BF279" s="25"/>
      <c r="BG279" s="25"/>
      <c r="BH279" s="25"/>
      <c r="BI279" s="17">
        <f t="shared" si="25"/>
        <v>8495.32</v>
      </c>
      <c r="BJ279" s="16">
        <f t="shared" si="26"/>
        <v>0</v>
      </c>
      <c r="BK279" s="16">
        <f t="shared" si="27"/>
        <v>8495.32</v>
      </c>
      <c r="BL279" s="16"/>
      <c r="BM279" s="16"/>
      <c r="BN279" s="16"/>
      <c r="BO279" s="16"/>
      <c r="BP279" s="16"/>
      <c r="BQ279" s="16"/>
      <c r="BR279" s="16"/>
      <c r="BS279" s="16"/>
      <c r="BT279" s="17">
        <f t="shared" si="28"/>
        <v>8495.32</v>
      </c>
      <c r="BU279" s="26"/>
    </row>
    <row r="280" spans="1:73" s="57" customFormat="1" ht="51" x14ac:dyDescent="0.25">
      <c r="A280" s="20" t="s">
        <v>89</v>
      </c>
      <c r="B280" s="20" t="s">
        <v>91</v>
      </c>
      <c r="C280" s="20" t="s">
        <v>90</v>
      </c>
      <c r="D280" s="20" t="s">
        <v>203</v>
      </c>
      <c r="E280" s="4" t="s">
        <v>219</v>
      </c>
      <c r="F280" s="20" t="s">
        <v>212</v>
      </c>
      <c r="G280" s="20" t="s">
        <v>382</v>
      </c>
      <c r="H280" s="20">
        <v>2022</v>
      </c>
      <c r="I280" s="20" t="s">
        <v>450</v>
      </c>
      <c r="J280" s="21" t="s">
        <v>450</v>
      </c>
      <c r="K280" s="20"/>
      <c r="L280" s="4"/>
      <c r="M280" s="4"/>
      <c r="N280" s="4"/>
      <c r="O280" s="4"/>
      <c r="P280" s="10">
        <v>202</v>
      </c>
      <c r="Q280" s="10">
        <v>56</v>
      </c>
      <c r="R280" s="11">
        <v>7</v>
      </c>
      <c r="S280" s="12" t="s">
        <v>480</v>
      </c>
      <c r="T280" s="12">
        <v>8888</v>
      </c>
      <c r="U280" s="12">
        <v>8888</v>
      </c>
      <c r="V280" s="4" t="str">
        <f>VLOOKUP(W280,'Ítems Presupuestarios'!$A$4:$C$42,3,FALSE)</f>
        <v>78-Transferencias o Donaciones para Inversión</v>
      </c>
      <c r="W280" s="4">
        <v>780204</v>
      </c>
      <c r="X280" s="4" t="str">
        <f>VLOOKUP(W280,'Ítems Presupuestarios'!$A$4:$C$42,2,FALSE)</f>
        <v>Transferencias y Donaciones al Sector Privado no Financiero</v>
      </c>
      <c r="Y280" s="25"/>
      <c r="Z280" s="25"/>
      <c r="AA280" s="25"/>
      <c r="AB280" s="25"/>
      <c r="AC280" s="25"/>
      <c r="AD280" s="25"/>
      <c r="AE280" s="25">
        <v>42.690049999999999</v>
      </c>
      <c r="AF280" s="25"/>
      <c r="AG280" s="25"/>
      <c r="AH280" s="25"/>
      <c r="AI280" s="25"/>
      <c r="AJ280" s="25"/>
      <c r="AK280" s="25"/>
      <c r="AL280" s="25"/>
      <c r="AM280" s="25"/>
      <c r="AN280" s="25"/>
      <c r="AO280" s="25"/>
      <c r="AP280" s="25"/>
      <c r="AQ280" s="25"/>
      <c r="AR280" s="25"/>
      <c r="AS280" s="25"/>
      <c r="AT280" s="25"/>
      <c r="AU280" s="25"/>
      <c r="AV280" s="25"/>
      <c r="AW280" s="25"/>
      <c r="AX280" s="25"/>
      <c r="AY280" s="25"/>
      <c r="AZ280" s="25"/>
      <c r="BA280" s="25"/>
      <c r="BB280" s="25"/>
      <c r="BC280" s="25"/>
      <c r="BD280" s="25"/>
      <c r="BE280" s="25"/>
      <c r="BF280" s="25"/>
      <c r="BG280" s="25"/>
      <c r="BH280" s="25"/>
      <c r="BI280" s="17">
        <f t="shared" si="25"/>
        <v>42.690049999999999</v>
      </c>
      <c r="BJ280" s="16">
        <f t="shared" si="26"/>
        <v>0</v>
      </c>
      <c r="BK280" s="16">
        <f t="shared" si="27"/>
        <v>42.690049999999999</v>
      </c>
      <c r="BL280" s="16"/>
      <c r="BM280" s="16"/>
      <c r="BN280" s="16"/>
      <c r="BO280" s="16"/>
      <c r="BP280" s="16"/>
      <c r="BQ280" s="16"/>
      <c r="BR280" s="16"/>
      <c r="BS280" s="16"/>
      <c r="BT280" s="17">
        <f t="shared" si="28"/>
        <v>42.690049999999999</v>
      </c>
      <c r="BU280" s="26"/>
    </row>
    <row r="281" spans="1:73" s="57" customFormat="1" ht="51" x14ac:dyDescent="0.25">
      <c r="A281" s="20" t="s">
        <v>89</v>
      </c>
      <c r="B281" s="20" t="s">
        <v>91</v>
      </c>
      <c r="C281" s="20" t="s">
        <v>90</v>
      </c>
      <c r="D281" s="20" t="s">
        <v>203</v>
      </c>
      <c r="E281" s="4" t="s">
        <v>221</v>
      </c>
      <c r="F281" s="20" t="s">
        <v>208</v>
      </c>
      <c r="G281" s="20" t="s">
        <v>385</v>
      </c>
      <c r="H281" s="20">
        <v>2022</v>
      </c>
      <c r="I281" s="20" t="s">
        <v>470</v>
      </c>
      <c r="J281" s="21" t="s">
        <v>470</v>
      </c>
      <c r="K281" s="20"/>
      <c r="L281" s="4"/>
      <c r="M281" s="4"/>
      <c r="N281" s="4"/>
      <c r="O281" s="4"/>
      <c r="P281" s="10">
        <v>202</v>
      </c>
      <c r="Q281" s="10">
        <v>56</v>
      </c>
      <c r="R281" s="11">
        <v>7</v>
      </c>
      <c r="S281" s="12" t="s">
        <v>480</v>
      </c>
      <c r="T281" s="12">
        <v>8888</v>
      </c>
      <c r="U281" s="12">
        <v>8888</v>
      </c>
      <c r="V281" s="4" t="str">
        <f>VLOOKUP(W281,'Ítems Presupuestarios'!$A$4:$C$42,3,FALSE)</f>
        <v>78-Transferencias o Donaciones para Inversión</v>
      </c>
      <c r="W281" s="4">
        <v>780204</v>
      </c>
      <c r="X281" s="4" t="str">
        <f>VLOOKUP(W281,'Ítems Presupuestarios'!$A$4:$C$42,2,FALSE)</f>
        <v>Transferencias y Donaciones al Sector Privado no Financiero</v>
      </c>
      <c r="Y281" s="25"/>
      <c r="Z281" s="25"/>
      <c r="AA281" s="25"/>
      <c r="AB281" s="25"/>
      <c r="AC281" s="25"/>
      <c r="AD281" s="25"/>
      <c r="AE281" s="25">
        <v>5461.28</v>
      </c>
      <c r="AF281" s="25"/>
      <c r="AG281" s="25"/>
      <c r="AH281" s="25"/>
      <c r="AI281" s="25"/>
      <c r="AJ281" s="25"/>
      <c r="AK281" s="25"/>
      <c r="AL281" s="25"/>
      <c r="AM281" s="25"/>
      <c r="AN281" s="25"/>
      <c r="AO281" s="25"/>
      <c r="AP281" s="25"/>
      <c r="AQ281" s="25"/>
      <c r="AR281" s="25"/>
      <c r="AS281" s="25"/>
      <c r="AT281" s="25"/>
      <c r="AU281" s="25"/>
      <c r="AV281" s="25"/>
      <c r="AW281" s="25"/>
      <c r="AX281" s="25"/>
      <c r="AY281" s="25"/>
      <c r="AZ281" s="25"/>
      <c r="BA281" s="25"/>
      <c r="BB281" s="25"/>
      <c r="BC281" s="25"/>
      <c r="BD281" s="25"/>
      <c r="BE281" s="25"/>
      <c r="BF281" s="25"/>
      <c r="BG281" s="25"/>
      <c r="BH281" s="25"/>
      <c r="BI281" s="17">
        <f t="shared" si="25"/>
        <v>5461.28</v>
      </c>
      <c r="BJ281" s="16">
        <f t="shared" si="26"/>
        <v>0</v>
      </c>
      <c r="BK281" s="16">
        <f t="shared" si="27"/>
        <v>5461.28</v>
      </c>
      <c r="BL281" s="16"/>
      <c r="BM281" s="16"/>
      <c r="BN281" s="16"/>
      <c r="BO281" s="16"/>
      <c r="BP281" s="16"/>
      <c r="BQ281" s="16"/>
      <c r="BR281" s="16"/>
      <c r="BS281" s="16"/>
      <c r="BT281" s="17">
        <f t="shared" si="28"/>
        <v>5461.28</v>
      </c>
      <c r="BU281" s="26"/>
    </row>
    <row r="282" spans="1:73" s="57" customFormat="1" ht="51" x14ac:dyDescent="0.25">
      <c r="A282" s="20" t="s">
        <v>89</v>
      </c>
      <c r="B282" s="20" t="s">
        <v>91</v>
      </c>
      <c r="C282" s="20" t="s">
        <v>90</v>
      </c>
      <c r="D282" s="20" t="s">
        <v>203</v>
      </c>
      <c r="E282" s="4" t="s">
        <v>221</v>
      </c>
      <c r="F282" s="20" t="s">
        <v>208</v>
      </c>
      <c r="G282" s="20" t="s">
        <v>386</v>
      </c>
      <c r="H282" s="20">
        <v>2022</v>
      </c>
      <c r="I282" s="20" t="s">
        <v>450</v>
      </c>
      <c r="J282" s="21" t="s">
        <v>450</v>
      </c>
      <c r="K282" s="20"/>
      <c r="L282" s="4"/>
      <c r="M282" s="4"/>
      <c r="N282" s="4"/>
      <c r="O282" s="4"/>
      <c r="P282" s="10">
        <v>202</v>
      </c>
      <c r="Q282" s="10">
        <v>56</v>
      </c>
      <c r="R282" s="11">
        <v>7</v>
      </c>
      <c r="S282" s="12" t="s">
        <v>480</v>
      </c>
      <c r="T282" s="12">
        <v>8888</v>
      </c>
      <c r="U282" s="12">
        <v>8888</v>
      </c>
      <c r="V282" s="4" t="str">
        <f>VLOOKUP(W282,'Ítems Presupuestarios'!$A$4:$C$42,3,FALSE)</f>
        <v>78-Transferencias o Donaciones para Inversión</v>
      </c>
      <c r="W282" s="4">
        <v>780204</v>
      </c>
      <c r="X282" s="4" t="str">
        <f>VLOOKUP(W282,'Ítems Presupuestarios'!$A$4:$C$42,2,FALSE)</f>
        <v>Transferencias y Donaciones al Sector Privado no Financiero</v>
      </c>
      <c r="Y282" s="25"/>
      <c r="Z282" s="25"/>
      <c r="AA282" s="25"/>
      <c r="AB282" s="25"/>
      <c r="AC282" s="25"/>
      <c r="AD282" s="25"/>
      <c r="AE282" s="25">
        <v>27.443599999999996</v>
      </c>
      <c r="AF282" s="25"/>
      <c r="AG282" s="25"/>
      <c r="AH282" s="25"/>
      <c r="AI282" s="25"/>
      <c r="AJ282" s="25"/>
      <c r="AK282" s="25"/>
      <c r="AL282" s="25"/>
      <c r="AM282" s="25"/>
      <c r="AN282" s="25"/>
      <c r="AO282" s="25"/>
      <c r="AP282" s="25"/>
      <c r="AQ282" s="25"/>
      <c r="AR282" s="25"/>
      <c r="AS282" s="25"/>
      <c r="AT282" s="25"/>
      <c r="AU282" s="25"/>
      <c r="AV282" s="25"/>
      <c r="AW282" s="25"/>
      <c r="AX282" s="25"/>
      <c r="AY282" s="25"/>
      <c r="AZ282" s="25"/>
      <c r="BA282" s="25"/>
      <c r="BB282" s="25"/>
      <c r="BC282" s="25"/>
      <c r="BD282" s="25"/>
      <c r="BE282" s="25"/>
      <c r="BF282" s="25"/>
      <c r="BG282" s="25"/>
      <c r="BH282" s="25"/>
      <c r="BI282" s="17">
        <f t="shared" si="25"/>
        <v>27.443599999999996</v>
      </c>
      <c r="BJ282" s="16">
        <f t="shared" si="26"/>
        <v>0</v>
      </c>
      <c r="BK282" s="16">
        <f t="shared" si="27"/>
        <v>27.443599999999996</v>
      </c>
      <c r="BL282" s="16"/>
      <c r="BM282" s="16"/>
      <c r="BN282" s="16"/>
      <c r="BO282" s="16"/>
      <c r="BP282" s="16"/>
      <c r="BQ282" s="16"/>
      <c r="BR282" s="16"/>
      <c r="BS282" s="16"/>
      <c r="BT282" s="17">
        <f t="shared" si="28"/>
        <v>27.443599999999996</v>
      </c>
      <c r="BU282" s="26"/>
    </row>
    <row r="283" spans="1:73" s="57" customFormat="1" ht="38.25" x14ac:dyDescent="0.25">
      <c r="A283" s="20" t="s">
        <v>89</v>
      </c>
      <c r="B283" s="20" t="s">
        <v>91</v>
      </c>
      <c r="C283" s="20" t="s">
        <v>90</v>
      </c>
      <c r="D283" s="20" t="s">
        <v>92</v>
      </c>
      <c r="E283" s="4" t="s">
        <v>207</v>
      </c>
      <c r="F283" s="20" t="s">
        <v>208</v>
      </c>
      <c r="G283" s="20" t="s">
        <v>387</v>
      </c>
      <c r="H283" s="20">
        <v>2022</v>
      </c>
      <c r="I283" s="20" t="s">
        <v>471</v>
      </c>
      <c r="J283" s="21" t="s">
        <v>471</v>
      </c>
      <c r="K283" s="20"/>
      <c r="L283" s="4"/>
      <c r="M283" s="4"/>
      <c r="N283" s="4"/>
      <c r="O283" s="4"/>
      <c r="P283" s="10">
        <v>202</v>
      </c>
      <c r="Q283" s="10">
        <v>56</v>
      </c>
      <c r="R283" s="11">
        <v>7</v>
      </c>
      <c r="S283" s="12" t="s">
        <v>480</v>
      </c>
      <c r="T283" s="12">
        <v>8888</v>
      </c>
      <c r="U283" s="12">
        <v>8888</v>
      </c>
      <c r="V283" s="4" t="str">
        <f>VLOOKUP(W283,'Ítems Presupuestarios'!$A$4:$C$42,3,FALSE)</f>
        <v>78-Transferencias o Donaciones para Inversión</v>
      </c>
      <c r="W283" s="4">
        <v>780204</v>
      </c>
      <c r="X283" s="4" t="str">
        <f>VLOOKUP(W283,'Ítems Presupuestarios'!$A$4:$C$42,2,FALSE)</f>
        <v>Transferencias y Donaciones al Sector Privado no Financiero</v>
      </c>
      <c r="Y283" s="25"/>
      <c r="Z283" s="25"/>
      <c r="AA283" s="25"/>
      <c r="AB283" s="25"/>
      <c r="AC283" s="25"/>
      <c r="AD283" s="25"/>
      <c r="AE283" s="25">
        <v>3640.84</v>
      </c>
      <c r="AF283" s="25"/>
      <c r="AG283" s="25"/>
      <c r="AH283" s="25"/>
      <c r="AI283" s="25"/>
      <c r="AJ283" s="25"/>
      <c r="AK283" s="25"/>
      <c r="AL283" s="25"/>
      <c r="AM283" s="25"/>
      <c r="AN283" s="25"/>
      <c r="AO283" s="25"/>
      <c r="AP283" s="25"/>
      <c r="AQ283" s="25"/>
      <c r="AR283" s="25"/>
      <c r="AS283" s="25"/>
      <c r="AT283" s="25"/>
      <c r="AU283" s="25"/>
      <c r="AV283" s="25"/>
      <c r="AW283" s="25"/>
      <c r="AX283" s="25"/>
      <c r="AY283" s="25"/>
      <c r="AZ283" s="25"/>
      <c r="BA283" s="25"/>
      <c r="BB283" s="25"/>
      <c r="BC283" s="25"/>
      <c r="BD283" s="25"/>
      <c r="BE283" s="25"/>
      <c r="BF283" s="25"/>
      <c r="BG283" s="25"/>
      <c r="BH283" s="25"/>
      <c r="BI283" s="17">
        <f t="shared" si="25"/>
        <v>3640.84</v>
      </c>
      <c r="BJ283" s="16">
        <f t="shared" si="26"/>
        <v>0</v>
      </c>
      <c r="BK283" s="16">
        <f t="shared" si="27"/>
        <v>3640.84</v>
      </c>
      <c r="BL283" s="16">
        <v>3640.84</v>
      </c>
      <c r="BM283" s="16"/>
      <c r="BN283" s="16"/>
      <c r="BO283" s="16"/>
      <c r="BP283" s="16"/>
      <c r="BQ283" s="16"/>
      <c r="BR283" s="16"/>
      <c r="BS283" s="16"/>
      <c r="BT283" s="17">
        <f t="shared" si="28"/>
        <v>0</v>
      </c>
      <c r="BU283" s="26"/>
    </row>
    <row r="284" spans="1:73" s="57" customFormat="1" ht="38.25" x14ac:dyDescent="0.25">
      <c r="A284" s="20" t="s">
        <v>89</v>
      </c>
      <c r="B284" s="20" t="s">
        <v>91</v>
      </c>
      <c r="C284" s="20" t="s">
        <v>90</v>
      </c>
      <c r="D284" s="20" t="s">
        <v>92</v>
      </c>
      <c r="E284" s="4" t="s">
        <v>207</v>
      </c>
      <c r="F284" s="20" t="s">
        <v>208</v>
      </c>
      <c r="G284" s="20" t="s">
        <v>388</v>
      </c>
      <c r="H284" s="20">
        <v>2022</v>
      </c>
      <c r="I284" s="20" t="s">
        <v>450</v>
      </c>
      <c r="J284" s="21" t="s">
        <v>450</v>
      </c>
      <c r="K284" s="20"/>
      <c r="L284" s="4"/>
      <c r="M284" s="4"/>
      <c r="N284" s="4"/>
      <c r="O284" s="4"/>
      <c r="P284" s="10">
        <v>202</v>
      </c>
      <c r="Q284" s="10">
        <v>56</v>
      </c>
      <c r="R284" s="11">
        <v>7</v>
      </c>
      <c r="S284" s="12" t="s">
        <v>480</v>
      </c>
      <c r="T284" s="12">
        <v>8888</v>
      </c>
      <c r="U284" s="12">
        <v>8888</v>
      </c>
      <c r="V284" s="4" t="str">
        <f>VLOOKUP(W284,'Ítems Presupuestarios'!$A$4:$C$42,3,FALSE)</f>
        <v>78-Transferencias o Donaciones para Inversión</v>
      </c>
      <c r="W284" s="4">
        <v>780204</v>
      </c>
      <c r="X284" s="4" t="str">
        <f>VLOOKUP(W284,'Ítems Presupuestarios'!$A$4:$C$42,2,FALSE)</f>
        <v>Transferencias y Donaciones al Sector Privado no Financiero</v>
      </c>
      <c r="Y284" s="25"/>
      <c r="Z284" s="25"/>
      <c r="AA284" s="25"/>
      <c r="AB284" s="25"/>
      <c r="AC284" s="25"/>
      <c r="AD284" s="25"/>
      <c r="AE284" s="25">
        <v>18.295700000000004</v>
      </c>
      <c r="AF284" s="25"/>
      <c r="AG284" s="25"/>
      <c r="AH284" s="25"/>
      <c r="AI284" s="25"/>
      <c r="AJ284" s="25"/>
      <c r="AK284" s="25"/>
      <c r="AL284" s="25"/>
      <c r="AM284" s="25"/>
      <c r="AN284" s="25"/>
      <c r="AO284" s="25"/>
      <c r="AP284" s="25"/>
      <c r="AQ284" s="25"/>
      <c r="AR284" s="25"/>
      <c r="AS284" s="25"/>
      <c r="AT284" s="25"/>
      <c r="AU284" s="25"/>
      <c r="AV284" s="25"/>
      <c r="AW284" s="25"/>
      <c r="AX284" s="25"/>
      <c r="AY284" s="25"/>
      <c r="AZ284" s="25"/>
      <c r="BA284" s="25"/>
      <c r="BB284" s="25"/>
      <c r="BC284" s="25"/>
      <c r="BD284" s="25"/>
      <c r="BE284" s="25"/>
      <c r="BF284" s="25"/>
      <c r="BG284" s="25"/>
      <c r="BH284" s="25"/>
      <c r="BI284" s="17">
        <f t="shared" si="25"/>
        <v>18.295700000000004</v>
      </c>
      <c r="BJ284" s="16">
        <f t="shared" si="26"/>
        <v>0</v>
      </c>
      <c r="BK284" s="16">
        <f t="shared" si="27"/>
        <v>18.295700000000004</v>
      </c>
      <c r="BL284" s="16">
        <v>18.3</v>
      </c>
      <c r="BM284" s="16"/>
      <c r="BN284" s="16"/>
      <c r="BO284" s="16"/>
      <c r="BP284" s="16"/>
      <c r="BQ284" s="16"/>
      <c r="BR284" s="16"/>
      <c r="BS284" s="16"/>
      <c r="BT284" s="17">
        <f t="shared" si="28"/>
        <v>-4.2999999999970839E-3</v>
      </c>
      <c r="BU284" s="26"/>
    </row>
    <row r="285" spans="1:73" s="57" customFormat="1" ht="38.25" x14ac:dyDescent="0.25">
      <c r="A285" s="20" t="s">
        <v>89</v>
      </c>
      <c r="B285" s="20" t="s">
        <v>91</v>
      </c>
      <c r="C285" s="20" t="s">
        <v>90</v>
      </c>
      <c r="D285" s="20" t="s">
        <v>92</v>
      </c>
      <c r="E285" s="4" t="s">
        <v>211</v>
      </c>
      <c r="F285" s="20" t="s">
        <v>212</v>
      </c>
      <c r="G285" s="20" t="s">
        <v>389</v>
      </c>
      <c r="H285" s="20">
        <v>2022</v>
      </c>
      <c r="I285" s="20" t="s">
        <v>471</v>
      </c>
      <c r="J285" s="21" t="s">
        <v>471</v>
      </c>
      <c r="K285" s="20"/>
      <c r="L285" s="4"/>
      <c r="M285" s="4"/>
      <c r="N285" s="4"/>
      <c r="O285" s="4"/>
      <c r="P285" s="10">
        <v>202</v>
      </c>
      <c r="Q285" s="10">
        <v>56</v>
      </c>
      <c r="R285" s="11">
        <v>7</v>
      </c>
      <c r="S285" s="12" t="s">
        <v>480</v>
      </c>
      <c r="T285" s="12">
        <v>8888</v>
      </c>
      <c r="U285" s="12">
        <v>8888</v>
      </c>
      <c r="V285" s="4" t="str">
        <f>VLOOKUP(W285,'Ítems Presupuestarios'!$A$4:$C$42,3,FALSE)</f>
        <v>78-Transferencias o Donaciones para Inversión</v>
      </c>
      <c r="W285" s="4">
        <v>780204</v>
      </c>
      <c r="X285" s="4" t="str">
        <f>VLOOKUP(W285,'Ítems Presupuestarios'!$A$4:$C$42,2,FALSE)</f>
        <v>Transferencias y Donaciones al Sector Privado no Financiero</v>
      </c>
      <c r="Y285" s="25"/>
      <c r="Z285" s="25"/>
      <c r="AA285" s="25"/>
      <c r="AB285" s="25"/>
      <c r="AC285" s="25"/>
      <c r="AD285" s="25"/>
      <c r="AE285" s="25">
        <v>5339.92</v>
      </c>
      <c r="AF285" s="25"/>
      <c r="AG285" s="25"/>
      <c r="AH285" s="25"/>
      <c r="AI285" s="25"/>
      <c r="AJ285" s="25"/>
      <c r="AK285" s="25"/>
      <c r="AL285" s="25"/>
      <c r="AM285" s="25"/>
      <c r="AN285" s="25"/>
      <c r="AO285" s="25"/>
      <c r="AP285" s="25"/>
      <c r="AQ285" s="25"/>
      <c r="AR285" s="25"/>
      <c r="AS285" s="25"/>
      <c r="AT285" s="25"/>
      <c r="AU285" s="25"/>
      <c r="AV285" s="25"/>
      <c r="AW285" s="25"/>
      <c r="AX285" s="25"/>
      <c r="AY285" s="25"/>
      <c r="AZ285" s="25"/>
      <c r="BA285" s="25"/>
      <c r="BB285" s="25"/>
      <c r="BC285" s="25"/>
      <c r="BD285" s="25"/>
      <c r="BE285" s="25"/>
      <c r="BF285" s="25"/>
      <c r="BG285" s="25"/>
      <c r="BH285" s="25"/>
      <c r="BI285" s="17">
        <f t="shared" si="25"/>
        <v>5339.92</v>
      </c>
      <c r="BJ285" s="16">
        <f t="shared" si="26"/>
        <v>0</v>
      </c>
      <c r="BK285" s="16">
        <f t="shared" si="27"/>
        <v>5339.92</v>
      </c>
      <c r="BL285" s="16">
        <v>5339.92</v>
      </c>
      <c r="BM285" s="16"/>
      <c r="BN285" s="16"/>
      <c r="BO285" s="16"/>
      <c r="BP285" s="16"/>
      <c r="BQ285" s="16"/>
      <c r="BR285" s="16"/>
      <c r="BS285" s="16"/>
      <c r="BT285" s="17">
        <f t="shared" si="28"/>
        <v>0</v>
      </c>
      <c r="BU285" s="26"/>
    </row>
    <row r="286" spans="1:73" s="57" customFormat="1" ht="38.25" x14ac:dyDescent="0.25">
      <c r="A286" s="20" t="s">
        <v>89</v>
      </c>
      <c r="B286" s="20" t="s">
        <v>91</v>
      </c>
      <c r="C286" s="20" t="s">
        <v>90</v>
      </c>
      <c r="D286" s="20" t="s">
        <v>92</v>
      </c>
      <c r="E286" s="4" t="s">
        <v>211</v>
      </c>
      <c r="F286" s="20" t="s">
        <v>212</v>
      </c>
      <c r="G286" s="20" t="s">
        <v>390</v>
      </c>
      <c r="H286" s="20">
        <v>2022</v>
      </c>
      <c r="I286" s="20" t="s">
        <v>450</v>
      </c>
      <c r="J286" s="21" t="s">
        <v>450</v>
      </c>
      <c r="K286" s="20"/>
      <c r="L286" s="4"/>
      <c r="M286" s="4"/>
      <c r="N286" s="4"/>
      <c r="O286" s="4"/>
      <c r="P286" s="10">
        <v>202</v>
      </c>
      <c r="Q286" s="10">
        <v>56</v>
      </c>
      <c r="R286" s="11">
        <v>7</v>
      </c>
      <c r="S286" s="12" t="s">
        <v>480</v>
      </c>
      <c r="T286" s="12">
        <v>8888</v>
      </c>
      <c r="U286" s="12">
        <v>8888</v>
      </c>
      <c r="V286" s="4" t="str">
        <f>VLOOKUP(W286,'Ítems Presupuestarios'!$A$4:$C$42,3,FALSE)</f>
        <v>78-Transferencias o Donaciones para Inversión</v>
      </c>
      <c r="W286" s="4">
        <v>780204</v>
      </c>
      <c r="X286" s="4" t="str">
        <f>VLOOKUP(W286,'Ítems Presupuestarios'!$A$4:$C$42,2,FALSE)</f>
        <v>Transferencias y Donaciones al Sector Privado no Financiero</v>
      </c>
      <c r="Y286" s="25"/>
      <c r="Z286" s="25"/>
      <c r="AA286" s="25"/>
      <c r="AB286" s="25"/>
      <c r="AC286" s="25"/>
      <c r="AD286" s="25"/>
      <c r="AE286" s="25">
        <v>26.833750000000002</v>
      </c>
      <c r="AF286" s="25"/>
      <c r="AG286" s="25"/>
      <c r="AH286" s="25"/>
      <c r="AI286" s="25"/>
      <c r="AJ286" s="25"/>
      <c r="AK286" s="25"/>
      <c r="AL286" s="25"/>
      <c r="AM286" s="25"/>
      <c r="AN286" s="25"/>
      <c r="AO286" s="25"/>
      <c r="AP286" s="25"/>
      <c r="AQ286" s="25"/>
      <c r="AR286" s="25"/>
      <c r="AS286" s="25"/>
      <c r="AT286" s="25"/>
      <c r="AU286" s="25"/>
      <c r="AV286" s="25"/>
      <c r="AW286" s="25"/>
      <c r="AX286" s="25"/>
      <c r="AY286" s="25"/>
      <c r="AZ286" s="25"/>
      <c r="BA286" s="25"/>
      <c r="BB286" s="25"/>
      <c r="BC286" s="25"/>
      <c r="BD286" s="25"/>
      <c r="BE286" s="25"/>
      <c r="BF286" s="25"/>
      <c r="BG286" s="25"/>
      <c r="BH286" s="25"/>
      <c r="BI286" s="17">
        <f t="shared" si="25"/>
        <v>26.833750000000002</v>
      </c>
      <c r="BJ286" s="16">
        <f t="shared" si="26"/>
        <v>0</v>
      </c>
      <c r="BK286" s="16">
        <f t="shared" si="27"/>
        <v>26.833750000000002</v>
      </c>
      <c r="BL286" s="16">
        <v>26.83</v>
      </c>
      <c r="BM286" s="16"/>
      <c r="BN286" s="16"/>
      <c r="BO286" s="16"/>
      <c r="BP286" s="16"/>
      <c r="BQ286" s="16"/>
      <c r="BR286" s="16"/>
      <c r="BS286" s="16"/>
      <c r="BT286" s="17">
        <f t="shared" si="28"/>
        <v>3.7500000000036948E-3</v>
      </c>
      <c r="BU286" s="26"/>
    </row>
    <row r="287" spans="1:73" s="57" customFormat="1" ht="51" x14ac:dyDescent="0.25">
      <c r="A287" s="20" t="s">
        <v>89</v>
      </c>
      <c r="B287" s="20" t="s">
        <v>91</v>
      </c>
      <c r="C287" s="20" t="s">
        <v>90</v>
      </c>
      <c r="D287" s="20" t="s">
        <v>203</v>
      </c>
      <c r="E287" s="4" t="s">
        <v>215</v>
      </c>
      <c r="F287" s="20" t="s">
        <v>216</v>
      </c>
      <c r="G287" s="20" t="s">
        <v>391</v>
      </c>
      <c r="H287" s="20">
        <v>2022</v>
      </c>
      <c r="I287" s="20" t="s">
        <v>471</v>
      </c>
      <c r="J287" s="21" t="s">
        <v>471</v>
      </c>
      <c r="K287" s="20"/>
      <c r="L287" s="4"/>
      <c r="M287" s="4"/>
      <c r="N287" s="4"/>
      <c r="O287" s="4"/>
      <c r="P287" s="10">
        <v>202</v>
      </c>
      <c r="Q287" s="10">
        <v>56</v>
      </c>
      <c r="R287" s="11">
        <v>7</v>
      </c>
      <c r="S287" s="12" t="s">
        <v>480</v>
      </c>
      <c r="T287" s="12">
        <v>8888</v>
      </c>
      <c r="U287" s="12">
        <v>8888</v>
      </c>
      <c r="V287" s="4" t="str">
        <f>VLOOKUP(W287,'Ítems Presupuestarios'!$A$4:$C$42,3,FALSE)</f>
        <v>78-Transferencias o Donaciones para Inversión</v>
      </c>
      <c r="W287" s="4">
        <v>780204</v>
      </c>
      <c r="X287" s="4" t="str">
        <f>VLOOKUP(W287,'Ítems Presupuestarios'!$A$4:$C$42,2,FALSE)</f>
        <v>Transferencias y Donaciones al Sector Privado no Financiero</v>
      </c>
      <c r="Y287" s="25"/>
      <c r="Z287" s="25"/>
      <c r="AA287" s="25"/>
      <c r="AB287" s="25"/>
      <c r="AC287" s="25"/>
      <c r="AD287" s="25"/>
      <c r="AE287" s="25">
        <v>67962.539999999994</v>
      </c>
      <c r="AF287" s="25"/>
      <c r="AG287" s="25"/>
      <c r="AH287" s="25"/>
      <c r="AI287" s="25"/>
      <c r="AJ287" s="25"/>
      <c r="AK287" s="25"/>
      <c r="AL287" s="25"/>
      <c r="AM287" s="25"/>
      <c r="AN287" s="25"/>
      <c r="AO287" s="25"/>
      <c r="AP287" s="25"/>
      <c r="AQ287" s="25"/>
      <c r="AR287" s="25"/>
      <c r="AS287" s="25"/>
      <c r="AT287" s="25"/>
      <c r="AU287" s="25"/>
      <c r="AV287" s="25"/>
      <c r="AW287" s="25"/>
      <c r="AX287" s="25"/>
      <c r="AY287" s="25"/>
      <c r="AZ287" s="25"/>
      <c r="BA287" s="25"/>
      <c r="BB287" s="25"/>
      <c r="BC287" s="25"/>
      <c r="BD287" s="25"/>
      <c r="BE287" s="25"/>
      <c r="BF287" s="25"/>
      <c r="BG287" s="25"/>
      <c r="BH287" s="25"/>
      <c r="BI287" s="17">
        <f t="shared" si="25"/>
        <v>67962.539999999994</v>
      </c>
      <c r="BJ287" s="16">
        <f t="shared" si="26"/>
        <v>0</v>
      </c>
      <c r="BK287" s="16">
        <f t="shared" si="27"/>
        <v>67962.539999999994</v>
      </c>
      <c r="BL287" s="16"/>
      <c r="BM287" s="16"/>
      <c r="BN287" s="16"/>
      <c r="BO287" s="16"/>
      <c r="BP287" s="16"/>
      <c r="BQ287" s="16"/>
      <c r="BR287" s="16"/>
      <c r="BS287" s="16"/>
      <c r="BT287" s="17">
        <f t="shared" si="28"/>
        <v>67962.539999999994</v>
      </c>
      <c r="BU287" s="26"/>
    </row>
    <row r="288" spans="1:73" s="57" customFormat="1" ht="51" x14ac:dyDescent="0.25">
      <c r="A288" s="20" t="s">
        <v>89</v>
      </c>
      <c r="B288" s="20" t="s">
        <v>91</v>
      </c>
      <c r="C288" s="20" t="s">
        <v>90</v>
      </c>
      <c r="D288" s="20" t="s">
        <v>203</v>
      </c>
      <c r="E288" s="4" t="s">
        <v>215</v>
      </c>
      <c r="F288" s="20" t="s">
        <v>216</v>
      </c>
      <c r="G288" s="20" t="s">
        <v>392</v>
      </c>
      <c r="H288" s="20">
        <v>2022</v>
      </c>
      <c r="I288" s="20" t="s">
        <v>450</v>
      </c>
      <c r="J288" s="21" t="s">
        <v>450</v>
      </c>
      <c r="K288" s="20"/>
      <c r="L288" s="4"/>
      <c r="M288" s="4"/>
      <c r="N288" s="4"/>
      <c r="O288" s="4"/>
      <c r="P288" s="10">
        <v>202</v>
      </c>
      <c r="Q288" s="10">
        <v>56</v>
      </c>
      <c r="R288" s="11">
        <v>7</v>
      </c>
      <c r="S288" s="12" t="s">
        <v>480</v>
      </c>
      <c r="T288" s="12">
        <v>8888</v>
      </c>
      <c r="U288" s="12">
        <v>8888</v>
      </c>
      <c r="V288" s="4" t="str">
        <f>VLOOKUP(W288,'Ítems Presupuestarios'!$A$4:$C$42,3,FALSE)</f>
        <v>78-Transferencias o Donaciones para Inversión</v>
      </c>
      <c r="W288" s="4">
        <v>780204</v>
      </c>
      <c r="X288" s="4" t="str">
        <f>VLOOKUP(W288,'Ítems Presupuestarios'!$A$4:$C$42,2,FALSE)</f>
        <v>Transferencias y Donaciones al Sector Privado no Financiero</v>
      </c>
      <c r="Y288" s="25"/>
      <c r="Z288" s="25"/>
      <c r="AA288" s="25"/>
      <c r="AB288" s="25"/>
      <c r="AC288" s="25"/>
      <c r="AD288" s="25"/>
      <c r="AE288" s="25">
        <v>341.52030000000002</v>
      </c>
      <c r="AF288" s="25"/>
      <c r="AG288" s="25"/>
      <c r="AH288" s="25"/>
      <c r="AI288" s="25"/>
      <c r="AJ288" s="25"/>
      <c r="AK288" s="25"/>
      <c r="AL288" s="25"/>
      <c r="AM288" s="25"/>
      <c r="AN288" s="25"/>
      <c r="AO288" s="25"/>
      <c r="AP288" s="25"/>
      <c r="AQ288" s="25"/>
      <c r="AR288" s="25"/>
      <c r="AS288" s="25"/>
      <c r="AT288" s="25"/>
      <c r="AU288" s="25"/>
      <c r="AV288" s="25"/>
      <c r="AW288" s="25"/>
      <c r="AX288" s="25"/>
      <c r="AY288" s="25"/>
      <c r="AZ288" s="25"/>
      <c r="BA288" s="25"/>
      <c r="BB288" s="25"/>
      <c r="BC288" s="25"/>
      <c r="BD288" s="25"/>
      <c r="BE288" s="25"/>
      <c r="BF288" s="25"/>
      <c r="BG288" s="25"/>
      <c r="BH288" s="25"/>
      <c r="BI288" s="17">
        <f t="shared" si="25"/>
        <v>341.52030000000002</v>
      </c>
      <c r="BJ288" s="16">
        <f t="shared" si="26"/>
        <v>0</v>
      </c>
      <c r="BK288" s="16">
        <f t="shared" si="27"/>
        <v>341.52030000000002</v>
      </c>
      <c r="BL288" s="16"/>
      <c r="BM288" s="16"/>
      <c r="BN288" s="16"/>
      <c r="BO288" s="16"/>
      <c r="BP288" s="16"/>
      <c r="BQ288" s="16"/>
      <c r="BR288" s="16"/>
      <c r="BS288" s="16"/>
      <c r="BT288" s="17">
        <f t="shared" si="28"/>
        <v>341.52030000000002</v>
      </c>
      <c r="BU288" s="26"/>
    </row>
    <row r="289" spans="1:73" s="57" customFormat="1" ht="51" x14ac:dyDescent="0.25">
      <c r="A289" s="20" t="s">
        <v>89</v>
      </c>
      <c r="B289" s="20" t="s">
        <v>91</v>
      </c>
      <c r="C289" s="20" t="s">
        <v>90</v>
      </c>
      <c r="D289" s="20" t="s">
        <v>203</v>
      </c>
      <c r="E289" s="4" t="s">
        <v>219</v>
      </c>
      <c r="F289" s="20" t="s">
        <v>212</v>
      </c>
      <c r="G289" s="20" t="s">
        <v>389</v>
      </c>
      <c r="H289" s="20">
        <v>2022</v>
      </c>
      <c r="I289" s="20" t="s">
        <v>471</v>
      </c>
      <c r="J289" s="21" t="s">
        <v>471</v>
      </c>
      <c r="K289" s="20"/>
      <c r="L289" s="4"/>
      <c r="M289" s="4"/>
      <c r="N289" s="4"/>
      <c r="O289" s="4"/>
      <c r="P289" s="10">
        <v>202</v>
      </c>
      <c r="Q289" s="10">
        <v>56</v>
      </c>
      <c r="R289" s="11">
        <v>7</v>
      </c>
      <c r="S289" s="12" t="s">
        <v>480</v>
      </c>
      <c r="T289" s="12">
        <v>8888</v>
      </c>
      <c r="U289" s="12">
        <v>8888</v>
      </c>
      <c r="V289" s="4" t="str">
        <f>VLOOKUP(W289,'Ítems Presupuestarios'!$A$4:$C$42,3,FALSE)</f>
        <v>78-Transferencias o Donaciones para Inversión</v>
      </c>
      <c r="W289" s="4">
        <v>780204</v>
      </c>
      <c r="X289" s="4" t="str">
        <f>VLOOKUP(W289,'Ítems Presupuestarios'!$A$4:$C$42,2,FALSE)</f>
        <v>Transferencias y Donaciones al Sector Privado no Financiero</v>
      </c>
      <c r="Y289" s="25"/>
      <c r="Z289" s="25"/>
      <c r="AA289" s="25"/>
      <c r="AB289" s="25"/>
      <c r="AC289" s="25"/>
      <c r="AD289" s="25"/>
      <c r="AE289" s="25">
        <v>8495.32</v>
      </c>
      <c r="AF289" s="25"/>
      <c r="AG289" s="25"/>
      <c r="AH289" s="25"/>
      <c r="AI289" s="25"/>
      <c r="AJ289" s="25"/>
      <c r="AK289" s="25"/>
      <c r="AL289" s="25"/>
      <c r="AM289" s="25"/>
      <c r="AN289" s="25"/>
      <c r="AO289" s="25"/>
      <c r="AP289" s="25"/>
      <c r="AQ289" s="25"/>
      <c r="AR289" s="25"/>
      <c r="AS289" s="25"/>
      <c r="AT289" s="25"/>
      <c r="AU289" s="25"/>
      <c r="AV289" s="25"/>
      <c r="AW289" s="25"/>
      <c r="AX289" s="25"/>
      <c r="AY289" s="25"/>
      <c r="AZ289" s="25"/>
      <c r="BA289" s="25"/>
      <c r="BB289" s="25"/>
      <c r="BC289" s="25"/>
      <c r="BD289" s="25"/>
      <c r="BE289" s="25"/>
      <c r="BF289" s="25"/>
      <c r="BG289" s="25"/>
      <c r="BH289" s="25"/>
      <c r="BI289" s="17">
        <f t="shared" si="25"/>
        <v>8495.32</v>
      </c>
      <c r="BJ289" s="16">
        <f t="shared" si="26"/>
        <v>0</v>
      </c>
      <c r="BK289" s="16">
        <f t="shared" si="27"/>
        <v>8495.32</v>
      </c>
      <c r="BL289" s="16"/>
      <c r="BM289" s="16"/>
      <c r="BN289" s="16"/>
      <c r="BO289" s="16"/>
      <c r="BP289" s="16"/>
      <c r="BQ289" s="16"/>
      <c r="BR289" s="16"/>
      <c r="BS289" s="16"/>
      <c r="BT289" s="17">
        <f t="shared" si="28"/>
        <v>8495.32</v>
      </c>
      <c r="BU289" s="26"/>
    </row>
    <row r="290" spans="1:73" s="57" customFormat="1" ht="51" x14ac:dyDescent="0.25">
      <c r="A290" s="20" t="s">
        <v>89</v>
      </c>
      <c r="B290" s="20" t="s">
        <v>91</v>
      </c>
      <c r="C290" s="20" t="s">
        <v>90</v>
      </c>
      <c r="D290" s="20" t="s">
        <v>203</v>
      </c>
      <c r="E290" s="4" t="s">
        <v>219</v>
      </c>
      <c r="F290" s="20" t="s">
        <v>212</v>
      </c>
      <c r="G290" s="20" t="s">
        <v>390</v>
      </c>
      <c r="H290" s="20">
        <v>2022</v>
      </c>
      <c r="I290" s="20" t="s">
        <v>450</v>
      </c>
      <c r="J290" s="21" t="s">
        <v>450</v>
      </c>
      <c r="K290" s="20"/>
      <c r="L290" s="4"/>
      <c r="M290" s="4"/>
      <c r="N290" s="4"/>
      <c r="O290" s="4"/>
      <c r="P290" s="10">
        <v>202</v>
      </c>
      <c r="Q290" s="10">
        <v>56</v>
      </c>
      <c r="R290" s="11">
        <v>7</v>
      </c>
      <c r="S290" s="12" t="s">
        <v>480</v>
      </c>
      <c r="T290" s="12">
        <v>8888</v>
      </c>
      <c r="U290" s="12">
        <v>8888</v>
      </c>
      <c r="V290" s="4" t="str">
        <f>VLOOKUP(W290,'Ítems Presupuestarios'!$A$4:$C$42,3,FALSE)</f>
        <v>78-Transferencias o Donaciones para Inversión</v>
      </c>
      <c r="W290" s="4">
        <v>780204</v>
      </c>
      <c r="X290" s="4" t="str">
        <f>VLOOKUP(W290,'Ítems Presupuestarios'!$A$4:$C$42,2,FALSE)</f>
        <v>Transferencias y Donaciones al Sector Privado no Financiero</v>
      </c>
      <c r="Y290" s="25"/>
      <c r="Z290" s="25"/>
      <c r="AA290" s="25"/>
      <c r="AB290" s="25"/>
      <c r="AC290" s="25"/>
      <c r="AD290" s="25"/>
      <c r="AE290" s="25">
        <v>42.690049999999999</v>
      </c>
      <c r="AF290" s="25"/>
      <c r="AG290" s="25"/>
      <c r="AH290" s="25"/>
      <c r="AI290" s="25"/>
      <c r="AJ290" s="25"/>
      <c r="AK290" s="25"/>
      <c r="AL290" s="25"/>
      <c r="AM290" s="25"/>
      <c r="AN290" s="25"/>
      <c r="AO290" s="25"/>
      <c r="AP290" s="25"/>
      <c r="AQ290" s="25"/>
      <c r="AR290" s="25"/>
      <c r="AS290" s="25"/>
      <c r="AT290" s="25"/>
      <c r="AU290" s="25"/>
      <c r="AV290" s="25"/>
      <c r="AW290" s="25"/>
      <c r="AX290" s="25"/>
      <c r="AY290" s="25"/>
      <c r="AZ290" s="25"/>
      <c r="BA290" s="25"/>
      <c r="BB290" s="25"/>
      <c r="BC290" s="25"/>
      <c r="BD290" s="25"/>
      <c r="BE290" s="25"/>
      <c r="BF290" s="25"/>
      <c r="BG290" s="25"/>
      <c r="BH290" s="25"/>
      <c r="BI290" s="17">
        <f t="shared" si="25"/>
        <v>42.690049999999999</v>
      </c>
      <c r="BJ290" s="16">
        <f t="shared" si="26"/>
        <v>0</v>
      </c>
      <c r="BK290" s="16">
        <f t="shared" si="27"/>
        <v>42.690049999999999</v>
      </c>
      <c r="BL290" s="16"/>
      <c r="BM290" s="16"/>
      <c r="BN290" s="16"/>
      <c r="BO290" s="16"/>
      <c r="BP290" s="16"/>
      <c r="BQ290" s="16"/>
      <c r="BR290" s="16"/>
      <c r="BS290" s="16"/>
      <c r="BT290" s="17">
        <f t="shared" si="28"/>
        <v>42.690049999999999</v>
      </c>
      <c r="BU290" s="26"/>
    </row>
    <row r="291" spans="1:73" s="57" customFormat="1" ht="51" x14ac:dyDescent="0.25">
      <c r="A291" s="20" t="s">
        <v>89</v>
      </c>
      <c r="B291" s="20" t="s">
        <v>91</v>
      </c>
      <c r="C291" s="20" t="s">
        <v>90</v>
      </c>
      <c r="D291" s="20" t="s">
        <v>203</v>
      </c>
      <c r="E291" s="4" t="s">
        <v>221</v>
      </c>
      <c r="F291" s="20" t="s">
        <v>208</v>
      </c>
      <c r="G291" s="20" t="s">
        <v>393</v>
      </c>
      <c r="H291" s="20">
        <v>2022</v>
      </c>
      <c r="I291" s="20" t="s">
        <v>471</v>
      </c>
      <c r="J291" s="21" t="s">
        <v>471</v>
      </c>
      <c r="K291" s="20"/>
      <c r="L291" s="4"/>
      <c r="M291" s="4"/>
      <c r="N291" s="4"/>
      <c r="O291" s="4"/>
      <c r="P291" s="10">
        <v>202</v>
      </c>
      <c r="Q291" s="10">
        <v>56</v>
      </c>
      <c r="R291" s="11">
        <v>7</v>
      </c>
      <c r="S291" s="12" t="s">
        <v>480</v>
      </c>
      <c r="T291" s="12">
        <v>8888</v>
      </c>
      <c r="U291" s="12">
        <v>8888</v>
      </c>
      <c r="V291" s="4" t="str">
        <f>VLOOKUP(W291,'Ítems Presupuestarios'!$A$4:$C$42,3,FALSE)</f>
        <v>78-Transferencias o Donaciones para Inversión</v>
      </c>
      <c r="W291" s="4">
        <v>780204</v>
      </c>
      <c r="X291" s="4" t="str">
        <f>VLOOKUP(W291,'Ítems Presupuestarios'!$A$4:$C$42,2,FALSE)</f>
        <v>Transferencias y Donaciones al Sector Privado no Financiero</v>
      </c>
      <c r="Y291" s="25"/>
      <c r="Z291" s="25"/>
      <c r="AA291" s="25"/>
      <c r="AB291" s="25"/>
      <c r="AC291" s="25"/>
      <c r="AD291" s="25"/>
      <c r="AE291" s="25">
        <v>5461.28</v>
      </c>
      <c r="AF291" s="25"/>
      <c r="AG291" s="25"/>
      <c r="AH291" s="25"/>
      <c r="AI291" s="25"/>
      <c r="AJ291" s="25"/>
      <c r="AK291" s="25"/>
      <c r="AL291" s="25"/>
      <c r="AM291" s="25"/>
      <c r="AN291" s="25"/>
      <c r="AO291" s="25"/>
      <c r="AP291" s="25"/>
      <c r="AQ291" s="25"/>
      <c r="AR291" s="25"/>
      <c r="AS291" s="25"/>
      <c r="AT291" s="25"/>
      <c r="AU291" s="25"/>
      <c r="AV291" s="25"/>
      <c r="AW291" s="25"/>
      <c r="AX291" s="25"/>
      <c r="AY291" s="25"/>
      <c r="AZ291" s="25"/>
      <c r="BA291" s="25"/>
      <c r="BB291" s="25"/>
      <c r="BC291" s="25"/>
      <c r="BD291" s="25"/>
      <c r="BE291" s="25"/>
      <c r="BF291" s="25"/>
      <c r="BG291" s="25"/>
      <c r="BH291" s="25"/>
      <c r="BI291" s="17">
        <f t="shared" si="25"/>
        <v>5461.28</v>
      </c>
      <c r="BJ291" s="16">
        <f t="shared" si="26"/>
        <v>0</v>
      </c>
      <c r="BK291" s="16">
        <f t="shared" si="27"/>
        <v>5461.28</v>
      </c>
      <c r="BL291" s="16"/>
      <c r="BM291" s="16"/>
      <c r="BN291" s="16"/>
      <c r="BO291" s="16"/>
      <c r="BP291" s="16"/>
      <c r="BQ291" s="16"/>
      <c r="BR291" s="16"/>
      <c r="BS291" s="16"/>
      <c r="BT291" s="17">
        <f t="shared" si="28"/>
        <v>5461.28</v>
      </c>
      <c r="BU291" s="26"/>
    </row>
    <row r="292" spans="1:73" s="57" customFormat="1" ht="51" x14ac:dyDescent="0.25">
      <c r="A292" s="20" t="s">
        <v>89</v>
      </c>
      <c r="B292" s="20" t="s">
        <v>91</v>
      </c>
      <c r="C292" s="20" t="s">
        <v>90</v>
      </c>
      <c r="D292" s="20" t="s">
        <v>203</v>
      </c>
      <c r="E292" s="4" t="s">
        <v>221</v>
      </c>
      <c r="F292" s="20" t="s">
        <v>208</v>
      </c>
      <c r="G292" s="20" t="s">
        <v>394</v>
      </c>
      <c r="H292" s="20">
        <v>2022</v>
      </c>
      <c r="I292" s="20" t="s">
        <v>450</v>
      </c>
      <c r="J292" s="21" t="s">
        <v>450</v>
      </c>
      <c r="K292" s="20"/>
      <c r="L292" s="4"/>
      <c r="M292" s="4"/>
      <c r="N292" s="4"/>
      <c r="O292" s="4"/>
      <c r="P292" s="10">
        <v>202</v>
      </c>
      <c r="Q292" s="10">
        <v>56</v>
      </c>
      <c r="R292" s="11">
        <v>7</v>
      </c>
      <c r="S292" s="12" t="s">
        <v>480</v>
      </c>
      <c r="T292" s="12">
        <v>8888</v>
      </c>
      <c r="U292" s="12">
        <v>8888</v>
      </c>
      <c r="V292" s="4" t="str">
        <f>VLOOKUP(W292,'Ítems Presupuestarios'!$A$4:$C$42,3,FALSE)</f>
        <v>78-Transferencias o Donaciones para Inversión</v>
      </c>
      <c r="W292" s="4">
        <v>780204</v>
      </c>
      <c r="X292" s="4" t="str">
        <f>VLOOKUP(W292,'Ítems Presupuestarios'!$A$4:$C$42,2,FALSE)</f>
        <v>Transferencias y Donaciones al Sector Privado no Financiero</v>
      </c>
      <c r="Y292" s="25"/>
      <c r="Z292" s="25"/>
      <c r="AA292" s="25"/>
      <c r="AB292" s="25"/>
      <c r="AC292" s="25"/>
      <c r="AD292" s="25"/>
      <c r="AE292" s="25">
        <v>27.443599999999996</v>
      </c>
      <c r="AF292" s="25"/>
      <c r="AG292" s="25"/>
      <c r="AH292" s="25"/>
      <c r="AI292" s="25"/>
      <c r="AJ292" s="25"/>
      <c r="AK292" s="25"/>
      <c r="AL292" s="25"/>
      <c r="AM292" s="25"/>
      <c r="AN292" s="25"/>
      <c r="AO292" s="25"/>
      <c r="AP292" s="25"/>
      <c r="AQ292" s="25"/>
      <c r="AR292" s="25"/>
      <c r="AS292" s="25"/>
      <c r="AT292" s="25"/>
      <c r="AU292" s="25"/>
      <c r="AV292" s="25"/>
      <c r="AW292" s="25"/>
      <c r="AX292" s="25"/>
      <c r="AY292" s="25"/>
      <c r="AZ292" s="25"/>
      <c r="BA292" s="25"/>
      <c r="BB292" s="25"/>
      <c r="BC292" s="25"/>
      <c r="BD292" s="25"/>
      <c r="BE292" s="25"/>
      <c r="BF292" s="25"/>
      <c r="BG292" s="25"/>
      <c r="BH292" s="25"/>
      <c r="BI292" s="17">
        <f t="shared" si="25"/>
        <v>27.443599999999996</v>
      </c>
      <c r="BJ292" s="16">
        <f t="shared" si="26"/>
        <v>0</v>
      </c>
      <c r="BK292" s="16">
        <f t="shared" si="27"/>
        <v>27.443599999999996</v>
      </c>
      <c r="BL292" s="16"/>
      <c r="BM292" s="16"/>
      <c r="BN292" s="16"/>
      <c r="BO292" s="16"/>
      <c r="BP292" s="16"/>
      <c r="BQ292" s="16"/>
      <c r="BR292" s="16"/>
      <c r="BS292" s="16"/>
      <c r="BT292" s="17">
        <f t="shared" si="28"/>
        <v>27.443599999999996</v>
      </c>
      <c r="BU292" s="26"/>
    </row>
    <row r="293" spans="1:73" s="57" customFormat="1" ht="38.25" x14ac:dyDescent="0.25">
      <c r="A293" s="20" t="s">
        <v>89</v>
      </c>
      <c r="B293" s="20" t="s">
        <v>91</v>
      </c>
      <c r="C293" s="20" t="s">
        <v>90</v>
      </c>
      <c r="D293" s="20" t="s">
        <v>92</v>
      </c>
      <c r="E293" s="4" t="s">
        <v>207</v>
      </c>
      <c r="F293" s="20" t="s">
        <v>208</v>
      </c>
      <c r="G293" s="20" t="s">
        <v>395</v>
      </c>
      <c r="H293" s="20">
        <v>2022</v>
      </c>
      <c r="I293" s="20" t="s">
        <v>472</v>
      </c>
      <c r="J293" s="21" t="s">
        <v>472</v>
      </c>
      <c r="K293" s="20"/>
      <c r="L293" s="4"/>
      <c r="M293" s="4"/>
      <c r="N293" s="4"/>
      <c r="O293" s="4"/>
      <c r="P293" s="10">
        <v>202</v>
      </c>
      <c r="Q293" s="10">
        <v>56</v>
      </c>
      <c r="R293" s="11">
        <v>7</v>
      </c>
      <c r="S293" s="12" t="s">
        <v>480</v>
      </c>
      <c r="T293" s="12">
        <v>8888</v>
      </c>
      <c r="U293" s="12">
        <v>8888</v>
      </c>
      <c r="V293" s="4" t="str">
        <f>VLOOKUP(W293,'Ítems Presupuestarios'!$A$4:$C$42,3,FALSE)</f>
        <v>78-Transferencias o Donaciones para Inversión</v>
      </c>
      <c r="W293" s="4">
        <v>780204</v>
      </c>
      <c r="X293" s="4" t="str">
        <f>VLOOKUP(W293,'Ítems Presupuestarios'!$A$4:$C$42,2,FALSE)</f>
        <v>Transferencias y Donaciones al Sector Privado no Financiero</v>
      </c>
      <c r="Y293" s="25"/>
      <c r="Z293" s="25"/>
      <c r="AA293" s="25"/>
      <c r="AB293" s="25"/>
      <c r="AC293" s="25"/>
      <c r="AD293" s="25"/>
      <c r="AE293" s="25">
        <v>3348.52</v>
      </c>
      <c r="AF293" s="25"/>
      <c r="AG293" s="25"/>
      <c r="AH293" s="25"/>
      <c r="AI293" s="25"/>
      <c r="AJ293" s="25"/>
      <c r="AK293" s="25"/>
      <c r="AL293" s="25"/>
      <c r="AM293" s="25"/>
      <c r="AN293" s="25"/>
      <c r="AO293" s="25"/>
      <c r="AP293" s="25"/>
      <c r="AQ293" s="25"/>
      <c r="AR293" s="25"/>
      <c r="AS293" s="25"/>
      <c r="AT293" s="25"/>
      <c r="AU293" s="25"/>
      <c r="AV293" s="25"/>
      <c r="AW293" s="25"/>
      <c r="AX293" s="25"/>
      <c r="AY293" s="25"/>
      <c r="AZ293" s="25"/>
      <c r="BA293" s="25"/>
      <c r="BB293" s="25"/>
      <c r="BC293" s="25"/>
      <c r="BD293" s="25"/>
      <c r="BE293" s="25"/>
      <c r="BF293" s="25"/>
      <c r="BG293" s="25"/>
      <c r="BH293" s="25"/>
      <c r="BI293" s="17">
        <f t="shared" si="25"/>
        <v>3348.52</v>
      </c>
      <c r="BJ293" s="16">
        <f t="shared" si="26"/>
        <v>0</v>
      </c>
      <c r="BK293" s="16">
        <f t="shared" si="27"/>
        <v>3348.52</v>
      </c>
      <c r="BL293" s="16">
        <v>3348.52</v>
      </c>
      <c r="BM293" s="16"/>
      <c r="BN293" s="16"/>
      <c r="BO293" s="16"/>
      <c r="BP293" s="16"/>
      <c r="BQ293" s="16"/>
      <c r="BR293" s="16"/>
      <c r="BS293" s="16"/>
      <c r="BT293" s="17">
        <f t="shared" si="28"/>
        <v>0</v>
      </c>
      <c r="BU293" s="26"/>
    </row>
    <row r="294" spans="1:73" s="57" customFormat="1" ht="38.25" x14ac:dyDescent="0.25">
      <c r="A294" s="20" t="s">
        <v>89</v>
      </c>
      <c r="B294" s="20" t="s">
        <v>91</v>
      </c>
      <c r="C294" s="20" t="s">
        <v>90</v>
      </c>
      <c r="D294" s="20" t="s">
        <v>92</v>
      </c>
      <c r="E294" s="4" t="s">
        <v>207</v>
      </c>
      <c r="F294" s="20" t="s">
        <v>208</v>
      </c>
      <c r="G294" s="20" t="s">
        <v>396</v>
      </c>
      <c r="H294" s="20">
        <v>2022</v>
      </c>
      <c r="I294" s="20" t="s">
        <v>450</v>
      </c>
      <c r="J294" s="21" t="s">
        <v>450</v>
      </c>
      <c r="K294" s="20"/>
      <c r="L294" s="4"/>
      <c r="M294" s="4"/>
      <c r="N294" s="4"/>
      <c r="O294" s="4"/>
      <c r="P294" s="10">
        <v>202</v>
      </c>
      <c r="Q294" s="10">
        <v>56</v>
      </c>
      <c r="R294" s="11">
        <v>7</v>
      </c>
      <c r="S294" s="12" t="s">
        <v>480</v>
      </c>
      <c r="T294" s="12">
        <v>8888</v>
      </c>
      <c r="U294" s="12">
        <v>8888</v>
      </c>
      <c r="V294" s="4" t="str">
        <f>VLOOKUP(W294,'Ítems Presupuestarios'!$A$4:$C$42,3,FALSE)</f>
        <v>78-Transferencias o Donaciones para Inversión</v>
      </c>
      <c r="W294" s="4">
        <v>780204</v>
      </c>
      <c r="X294" s="4" t="str">
        <f>VLOOKUP(W294,'Ítems Presupuestarios'!$A$4:$C$42,2,FALSE)</f>
        <v>Transferencias y Donaciones al Sector Privado no Financiero</v>
      </c>
      <c r="Y294" s="25"/>
      <c r="Z294" s="25"/>
      <c r="AA294" s="25"/>
      <c r="AB294" s="25"/>
      <c r="AC294" s="25"/>
      <c r="AD294" s="25"/>
      <c r="AE294" s="25">
        <v>16.826750000000001</v>
      </c>
      <c r="AF294" s="25"/>
      <c r="AG294" s="25"/>
      <c r="AH294" s="25"/>
      <c r="AI294" s="25"/>
      <c r="AJ294" s="25"/>
      <c r="AK294" s="25"/>
      <c r="AL294" s="25"/>
      <c r="AM294" s="25"/>
      <c r="AN294" s="25"/>
      <c r="AO294" s="25"/>
      <c r="AP294" s="25"/>
      <c r="AQ294" s="25"/>
      <c r="AR294" s="25"/>
      <c r="AS294" s="25"/>
      <c r="AT294" s="25"/>
      <c r="AU294" s="25"/>
      <c r="AV294" s="25"/>
      <c r="AW294" s="25"/>
      <c r="AX294" s="25"/>
      <c r="AY294" s="25"/>
      <c r="AZ294" s="25"/>
      <c r="BA294" s="25"/>
      <c r="BB294" s="25"/>
      <c r="BC294" s="25"/>
      <c r="BD294" s="25"/>
      <c r="BE294" s="25"/>
      <c r="BF294" s="25"/>
      <c r="BG294" s="25"/>
      <c r="BH294" s="25"/>
      <c r="BI294" s="17">
        <f t="shared" si="25"/>
        <v>16.826750000000001</v>
      </c>
      <c r="BJ294" s="16">
        <f t="shared" si="26"/>
        <v>0</v>
      </c>
      <c r="BK294" s="16">
        <f t="shared" si="27"/>
        <v>16.826750000000001</v>
      </c>
      <c r="BL294" s="16">
        <v>16.829999999999998</v>
      </c>
      <c r="BM294" s="16"/>
      <c r="BN294" s="16"/>
      <c r="BO294" s="16"/>
      <c r="BP294" s="16"/>
      <c r="BQ294" s="16"/>
      <c r="BR294" s="16"/>
      <c r="BS294" s="16"/>
      <c r="BT294" s="17">
        <f t="shared" si="28"/>
        <v>-3.2499999999977547E-3</v>
      </c>
      <c r="BU294" s="26"/>
    </row>
    <row r="295" spans="1:73" s="57" customFormat="1" ht="38.25" x14ac:dyDescent="0.25">
      <c r="A295" s="20" t="s">
        <v>89</v>
      </c>
      <c r="B295" s="20" t="s">
        <v>91</v>
      </c>
      <c r="C295" s="20" t="s">
        <v>90</v>
      </c>
      <c r="D295" s="20" t="s">
        <v>92</v>
      </c>
      <c r="E295" s="4" t="s">
        <v>211</v>
      </c>
      <c r="F295" s="20" t="s">
        <v>212</v>
      </c>
      <c r="G295" s="20" t="s">
        <v>397</v>
      </c>
      <c r="H295" s="20">
        <v>2022</v>
      </c>
      <c r="I295" s="20" t="s">
        <v>472</v>
      </c>
      <c r="J295" s="21" t="s">
        <v>472</v>
      </c>
      <c r="K295" s="20"/>
      <c r="L295" s="4"/>
      <c r="M295" s="4"/>
      <c r="N295" s="4"/>
      <c r="O295" s="4"/>
      <c r="P295" s="10">
        <v>202</v>
      </c>
      <c r="Q295" s="10">
        <v>56</v>
      </c>
      <c r="R295" s="11">
        <v>7</v>
      </c>
      <c r="S295" s="12" t="s">
        <v>480</v>
      </c>
      <c r="T295" s="12">
        <v>8888</v>
      </c>
      <c r="U295" s="12">
        <v>8888</v>
      </c>
      <c r="V295" s="4" t="str">
        <f>VLOOKUP(W295,'Ítems Presupuestarios'!$A$4:$C$42,3,FALSE)</f>
        <v>78-Transferencias o Donaciones para Inversión</v>
      </c>
      <c r="W295" s="4">
        <v>780204</v>
      </c>
      <c r="X295" s="4" t="str">
        <f>VLOOKUP(W295,'Ítems Presupuestarios'!$A$4:$C$42,2,FALSE)</f>
        <v>Transferencias y Donaciones al Sector Privado no Financiero</v>
      </c>
      <c r="Y295" s="25"/>
      <c r="Z295" s="25"/>
      <c r="AA295" s="25"/>
      <c r="AB295" s="25"/>
      <c r="AC295" s="25"/>
      <c r="AD295" s="25"/>
      <c r="AE295" s="25">
        <v>4911.17</v>
      </c>
      <c r="AF295" s="25"/>
      <c r="AG295" s="25"/>
      <c r="AH295" s="25"/>
      <c r="AI295" s="25"/>
      <c r="AJ295" s="25"/>
      <c r="AK295" s="25"/>
      <c r="AL295" s="25"/>
      <c r="AM295" s="25"/>
      <c r="AN295" s="25"/>
      <c r="AO295" s="25"/>
      <c r="AP295" s="25"/>
      <c r="AQ295" s="25"/>
      <c r="AR295" s="25"/>
      <c r="AS295" s="25"/>
      <c r="AT295" s="25"/>
      <c r="AU295" s="25"/>
      <c r="AV295" s="25"/>
      <c r="AW295" s="25"/>
      <c r="AX295" s="25"/>
      <c r="AY295" s="25"/>
      <c r="AZ295" s="25"/>
      <c r="BA295" s="25"/>
      <c r="BB295" s="25"/>
      <c r="BC295" s="25"/>
      <c r="BD295" s="25"/>
      <c r="BE295" s="25"/>
      <c r="BF295" s="25"/>
      <c r="BG295" s="25"/>
      <c r="BH295" s="25"/>
      <c r="BI295" s="17">
        <f t="shared" si="25"/>
        <v>4911.17</v>
      </c>
      <c r="BJ295" s="16">
        <f t="shared" si="26"/>
        <v>0</v>
      </c>
      <c r="BK295" s="16">
        <f t="shared" si="27"/>
        <v>4911.17</v>
      </c>
      <c r="BL295" s="16">
        <v>4911.17</v>
      </c>
      <c r="BM295" s="16"/>
      <c r="BN295" s="16"/>
      <c r="BO295" s="16"/>
      <c r="BP295" s="16"/>
      <c r="BQ295" s="16"/>
      <c r="BR295" s="16"/>
      <c r="BS295" s="16"/>
      <c r="BT295" s="17">
        <f t="shared" si="28"/>
        <v>0</v>
      </c>
      <c r="BU295" s="26"/>
    </row>
    <row r="296" spans="1:73" s="57" customFormat="1" ht="38.25" x14ac:dyDescent="0.25">
      <c r="A296" s="20" t="s">
        <v>89</v>
      </c>
      <c r="B296" s="20" t="s">
        <v>91</v>
      </c>
      <c r="C296" s="20" t="s">
        <v>90</v>
      </c>
      <c r="D296" s="20" t="s">
        <v>92</v>
      </c>
      <c r="E296" s="4" t="s">
        <v>211</v>
      </c>
      <c r="F296" s="20" t="s">
        <v>212</v>
      </c>
      <c r="G296" s="20" t="s">
        <v>398</v>
      </c>
      <c r="H296" s="20">
        <v>2022</v>
      </c>
      <c r="I296" s="20" t="s">
        <v>450</v>
      </c>
      <c r="J296" s="21" t="s">
        <v>450</v>
      </c>
      <c r="K296" s="20"/>
      <c r="L296" s="4"/>
      <c r="M296" s="4"/>
      <c r="N296" s="4"/>
      <c r="O296" s="4"/>
      <c r="P296" s="10">
        <v>202</v>
      </c>
      <c r="Q296" s="10">
        <v>56</v>
      </c>
      <c r="R296" s="11">
        <v>7</v>
      </c>
      <c r="S296" s="12" t="s">
        <v>480</v>
      </c>
      <c r="T296" s="12">
        <v>8888</v>
      </c>
      <c r="U296" s="12">
        <v>8888</v>
      </c>
      <c r="V296" s="4" t="str">
        <f>VLOOKUP(W296,'Ítems Presupuestarios'!$A$4:$C$42,3,FALSE)</f>
        <v>78-Transferencias o Donaciones para Inversión</v>
      </c>
      <c r="W296" s="4">
        <v>780204</v>
      </c>
      <c r="X296" s="4" t="str">
        <f>VLOOKUP(W296,'Ítems Presupuestarios'!$A$4:$C$42,2,FALSE)</f>
        <v>Transferencias y Donaciones al Sector Privado no Financiero</v>
      </c>
      <c r="Y296" s="25"/>
      <c r="Z296" s="25"/>
      <c r="AA296" s="25"/>
      <c r="AB296" s="25"/>
      <c r="AC296" s="25"/>
      <c r="AD296" s="25"/>
      <c r="AE296" s="25">
        <v>24.679250000000003</v>
      </c>
      <c r="AF296" s="25"/>
      <c r="AG296" s="25"/>
      <c r="AH296" s="25"/>
      <c r="AI296" s="25"/>
      <c r="AJ296" s="25"/>
      <c r="AK296" s="25"/>
      <c r="AL296" s="25"/>
      <c r="AM296" s="25"/>
      <c r="AN296" s="25"/>
      <c r="AO296" s="25"/>
      <c r="AP296" s="25"/>
      <c r="AQ296" s="25"/>
      <c r="AR296" s="25"/>
      <c r="AS296" s="25"/>
      <c r="AT296" s="25"/>
      <c r="AU296" s="25"/>
      <c r="AV296" s="25"/>
      <c r="AW296" s="25"/>
      <c r="AX296" s="25"/>
      <c r="AY296" s="25"/>
      <c r="AZ296" s="25"/>
      <c r="BA296" s="25"/>
      <c r="BB296" s="25"/>
      <c r="BC296" s="25"/>
      <c r="BD296" s="25"/>
      <c r="BE296" s="25"/>
      <c r="BF296" s="25"/>
      <c r="BG296" s="25"/>
      <c r="BH296" s="25"/>
      <c r="BI296" s="17">
        <f t="shared" si="25"/>
        <v>24.679250000000003</v>
      </c>
      <c r="BJ296" s="16">
        <f t="shared" si="26"/>
        <v>0</v>
      </c>
      <c r="BK296" s="16">
        <f t="shared" si="27"/>
        <v>24.679250000000003</v>
      </c>
      <c r="BL296" s="16">
        <v>24.68</v>
      </c>
      <c r="BM296" s="16"/>
      <c r="BN296" s="16"/>
      <c r="BO296" s="16"/>
      <c r="BP296" s="16"/>
      <c r="BQ296" s="16"/>
      <c r="BR296" s="16"/>
      <c r="BS296" s="16"/>
      <c r="BT296" s="17">
        <f t="shared" si="28"/>
        <v>-7.4999999999647571E-4</v>
      </c>
      <c r="BU296" s="26"/>
    </row>
    <row r="297" spans="1:73" s="57" customFormat="1" ht="51" x14ac:dyDescent="0.25">
      <c r="A297" s="20" t="s">
        <v>89</v>
      </c>
      <c r="B297" s="20" t="s">
        <v>91</v>
      </c>
      <c r="C297" s="20" t="s">
        <v>90</v>
      </c>
      <c r="D297" s="20" t="s">
        <v>203</v>
      </c>
      <c r="E297" s="4" t="s">
        <v>215</v>
      </c>
      <c r="F297" s="20" t="s">
        <v>216</v>
      </c>
      <c r="G297" s="20" t="s">
        <v>399</v>
      </c>
      <c r="H297" s="20">
        <v>2022</v>
      </c>
      <c r="I297" s="20" t="s">
        <v>472</v>
      </c>
      <c r="J297" s="21" t="s">
        <v>472</v>
      </c>
      <c r="K297" s="20"/>
      <c r="L297" s="4"/>
      <c r="M297" s="4"/>
      <c r="N297" s="4"/>
      <c r="O297" s="4"/>
      <c r="P297" s="10">
        <v>202</v>
      </c>
      <c r="Q297" s="10">
        <v>56</v>
      </c>
      <c r="R297" s="11">
        <v>7</v>
      </c>
      <c r="S297" s="12" t="s">
        <v>480</v>
      </c>
      <c r="T297" s="12">
        <v>8888</v>
      </c>
      <c r="U297" s="12">
        <v>8888</v>
      </c>
      <c r="V297" s="4" t="str">
        <f>VLOOKUP(W297,'Ítems Presupuestarios'!$A$4:$C$42,3,FALSE)</f>
        <v>78-Transferencias o Donaciones para Inversión</v>
      </c>
      <c r="W297" s="4">
        <v>780204</v>
      </c>
      <c r="X297" s="4" t="str">
        <f>VLOOKUP(W297,'Ítems Presupuestarios'!$A$4:$C$42,2,FALSE)</f>
        <v>Transferencias y Donaciones al Sector Privado no Financiero</v>
      </c>
      <c r="Y297" s="25"/>
      <c r="Z297" s="25"/>
      <c r="AA297" s="25"/>
      <c r="AB297" s="25"/>
      <c r="AC297" s="25"/>
      <c r="AD297" s="25"/>
      <c r="AE297" s="25">
        <v>62505.69</v>
      </c>
      <c r="AF297" s="25"/>
      <c r="AG297" s="25"/>
      <c r="AH297" s="25"/>
      <c r="AI297" s="25"/>
      <c r="AJ297" s="25"/>
      <c r="AK297" s="25"/>
      <c r="AL297" s="25"/>
      <c r="AM297" s="25"/>
      <c r="AN297" s="25"/>
      <c r="AO297" s="25"/>
      <c r="AP297" s="25"/>
      <c r="AQ297" s="25"/>
      <c r="AR297" s="25"/>
      <c r="AS297" s="25"/>
      <c r="AT297" s="25"/>
      <c r="AU297" s="25"/>
      <c r="AV297" s="25"/>
      <c r="AW297" s="25"/>
      <c r="AX297" s="25"/>
      <c r="AY297" s="25"/>
      <c r="AZ297" s="25"/>
      <c r="BA297" s="25"/>
      <c r="BB297" s="25"/>
      <c r="BC297" s="25"/>
      <c r="BD297" s="25"/>
      <c r="BE297" s="25"/>
      <c r="BF297" s="25"/>
      <c r="BG297" s="25"/>
      <c r="BH297" s="25"/>
      <c r="BI297" s="17">
        <f t="shared" si="25"/>
        <v>62505.69</v>
      </c>
      <c r="BJ297" s="16">
        <f t="shared" si="26"/>
        <v>0</v>
      </c>
      <c r="BK297" s="16">
        <f t="shared" si="27"/>
        <v>62505.69</v>
      </c>
      <c r="BL297" s="16"/>
      <c r="BM297" s="16"/>
      <c r="BN297" s="16"/>
      <c r="BO297" s="16"/>
      <c r="BP297" s="16"/>
      <c r="BQ297" s="16"/>
      <c r="BR297" s="16"/>
      <c r="BS297" s="16"/>
      <c r="BT297" s="17">
        <f t="shared" si="28"/>
        <v>62505.69</v>
      </c>
      <c r="BU297" s="26"/>
    </row>
    <row r="298" spans="1:73" s="57" customFormat="1" ht="51" x14ac:dyDescent="0.25">
      <c r="A298" s="20" t="s">
        <v>89</v>
      </c>
      <c r="B298" s="20" t="s">
        <v>91</v>
      </c>
      <c r="C298" s="20" t="s">
        <v>90</v>
      </c>
      <c r="D298" s="20" t="s">
        <v>203</v>
      </c>
      <c r="E298" s="4" t="s">
        <v>215</v>
      </c>
      <c r="F298" s="20" t="s">
        <v>216</v>
      </c>
      <c r="G298" s="20" t="s">
        <v>400</v>
      </c>
      <c r="H298" s="20">
        <v>2022</v>
      </c>
      <c r="I298" s="20" t="s">
        <v>450</v>
      </c>
      <c r="J298" s="21" t="s">
        <v>450</v>
      </c>
      <c r="K298" s="20"/>
      <c r="L298" s="4"/>
      <c r="M298" s="4"/>
      <c r="N298" s="4"/>
      <c r="O298" s="4"/>
      <c r="P298" s="10">
        <v>202</v>
      </c>
      <c r="Q298" s="10">
        <v>56</v>
      </c>
      <c r="R298" s="11">
        <v>7</v>
      </c>
      <c r="S298" s="12" t="s">
        <v>480</v>
      </c>
      <c r="T298" s="12">
        <v>8888</v>
      </c>
      <c r="U298" s="12">
        <v>8888</v>
      </c>
      <c r="V298" s="4" t="str">
        <f>VLOOKUP(W298,'Ítems Presupuestarios'!$A$4:$C$42,3,FALSE)</f>
        <v>78-Transferencias o Donaciones para Inversión</v>
      </c>
      <c r="W298" s="4">
        <v>780204</v>
      </c>
      <c r="X298" s="4" t="str">
        <f>VLOOKUP(W298,'Ítems Presupuestarios'!$A$4:$C$42,2,FALSE)</f>
        <v>Transferencias y Donaciones al Sector Privado no Financiero</v>
      </c>
      <c r="Y298" s="25"/>
      <c r="Z298" s="25"/>
      <c r="AA298" s="25"/>
      <c r="AB298" s="25"/>
      <c r="AC298" s="25"/>
      <c r="AD298" s="25"/>
      <c r="AE298" s="25">
        <v>314.09895</v>
      </c>
      <c r="AF298" s="25"/>
      <c r="AG298" s="25"/>
      <c r="AH298" s="25"/>
      <c r="AI298" s="25"/>
      <c r="AJ298" s="25"/>
      <c r="AK298" s="25"/>
      <c r="AL298" s="25"/>
      <c r="AM298" s="25"/>
      <c r="AN298" s="25"/>
      <c r="AO298" s="25"/>
      <c r="AP298" s="25"/>
      <c r="AQ298" s="25"/>
      <c r="AR298" s="25"/>
      <c r="AS298" s="25"/>
      <c r="AT298" s="25"/>
      <c r="AU298" s="25"/>
      <c r="AV298" s="25"/>
      <c r="AW298" s="25"/>
      <c r="AX298" s="25"/>
      <c r="AY298" s="25"/>
      <c r="AZ298" s="25"/>
      <c r="BA298" s="25"/>
      <c r="BB298" s="25"/>
      <c r="BC298" s="25"/>
      <c r="BD298" s="25"/>
      <c r="BE298" s="25"/>
      <c r="BF298" s="25"/>
      <c r="BG298" s="25"/>
      <c r="BH298" s="25"/>
      <c r="BI298" s="17">
        <f t="shared" si="25"/>
        <v>314.09895</v>
      </c>
      <c r="BJ298" s="16">
        <f t="shared" si="26"/>
        <v>0</v>
      </c>
      <c r="BK298" s="16">
        <f t="shared" si="27"/>
        <v>314.09895</v>
      </c>
      <c r="BL298" s="16"/>
      <c r="BM298" s="16"/>
      <c r="BN298" s="16"/>
      <c r="BO298" s="16"/>
      <c r="BP298" s="16"/>
      <c r="BQ298" s="16"/>
      <c r="BR298" s="16"/>
      <c r="BS298" s="16"/>
      <c r="BT298" s="17">
        <f t="shared" si="28"/>
        <v>314.09895</v>
      </c>
      <c r="BU298" s="26"/>
    </row>
    <row r="299" spans="1:73" s="57" customFormat="1" ht="51" x14ac:dyDescent="0.25">
      <c r="A299" s="20" t="s">
        <v>89</v>
      </c>
      <c r="B299" s="20" t="s">
        <v>91</v>
      </c>
      <c r="C299" s="20" t="s">
        <v>90</v>
      </c>
      <c r="D299" s="20" t="s">
        <v>203</v>
      </c>
      <c r="E299" s="4" t="s">
        <v>219</v>
      </c>
      <c r="F299" s="20" t="s">
        <v>212</v>
      </c>
      <c r="G299" s="20" t="s">
        <v>401</v>
      </c>
      <c r="H299" s="20">
        <v>2022</v>
      </c>
      <c r="I299" s="20" t="s">
        <v>472</v>
      </c>
      <c r="J299" s="21" t="s">
        <v>472</v>
      </c>
      <c r="K299" s="20"/>
      <c r="L299" s="4"/>
      <c r="M299" s="4"/>
      <c r="N299" s="4"/>
      <c r="O299" s="4"/>
      <c r="P299" s="10">
        <v>202</v>
      </c>
      <c r="Q299" s="10">
        <v>56</v>
      </c>
      <c r="R299" s="11">
        <v>7</v>
      </c>
      <c r="S299" s="12" t="s">
        <v>480</v>
      </c>
      <c r="T299" s="12">
        <v>8888</v>
      </c>
      <c r="U299" s="12">
        <v>8888</v>
      </c>
      <c r="V299" s="4" t="str">
        <f>VLOOKUP(W299,'Ítems Presupuestarios'!$A$4:$C$42,3,FALSE)</f>
        <v>78-Transferencias o Donaciones para Inversión</v>
      </c>
      <c r="W299" s="4">
        <v>780204</v>
      </c>
      <c r="X299" s="4" t="str">
        <f>VLOOKUP(W299,'Ítems Presupuestarios'!$A$4:$C$42,2,FALSE)</f>
        <v>Transferencias y Donaciones al Sector Privado no Financiero</v>
      </c>
      <c r="Y299" s="25"/>
      <c r="Z299" s="25"/>
      <c r="AA299" s="25"/>
      <c r="AB299" s="25"/>
      <c r="AC299" s="25"/>
      <c r="AD299" s="25"/>
      <c r="AE299" s="25">
        <v>7813.21</v>
      </c>
      <c r="AF299" s="25"/>
      <c r="AG299" s="25"/>
      <c r="AH299" s="25"/>
      <c r="AI299" s="25"/>
      <c r="AJ299" s="25"/>
      <c r="AK299" s="25"/>
      <c r="AL299" s="25"/>
      <c r="AM299" s="25"/>
      <c r="AN299" s="25"/>
      <c r="AO299" s="25"/>
      <c r="AP299" s="25"/>
      <c r="AQ299" s="25"/>
      <c r="AR299" s="25"/>
      <c r="AS299" s="25"/>
      <c r="AT299" s="25"/>
      <c r="AU299" s="25"/>
      <c r="AV299" s="25"/>
      <c r="AW299" s="25"/>
      <c r="AX299" s="25"/>
      <c r="AY299" s="25"/>
      <c r="AZ299" s="25"/>
      <c r="BA299" s="25"/>
      <c r="BB299" s="25"/>
      <c r="BC299" s="25"/>
      <c r="BD299" s="25"/>
      <c r="BE299" s="25"/>
      <c r="BF299" s="25"/>
      <c r="BG299" s="25"/>
      <c r="BH299" s="25"/>
      <c r="BI299" s="17">
        <f t="shared" si="25"/>
        <v>7813.21</v>
      </c>
      <c r="BJ299" s="16">
        <f t="shared" si="26"/>
        <v>0</v>
      </c>
      <c r="BK299" s="16">
        <f t="shared" si="27"/>
        <v>7813.21</v>
      </c>
      <c r="BL299" s="16"/>
      <c r="BM299" s="16"/>
      <c r="BN299" s="16"/>
      <c r="BO299" s="16"/>
      <c r="BP299" s="16"/>
      <c r="BQ299" s="16"/>
      <c r="BR299" s="16"/>
      <c r="BS299" s="16"/>
      <c r="BT299" s="17">
        <f t="shared" si="28"/>
        <v>7813.21</v>
      </c>
      <c r="BU299" s="26"/>
    </row>
    <row r="300" spans="1:73" s="57" customFormat="1" ht="51" x14ac:dyDescent="0.25">
      <c r="A300" s="20" t="s">
        <v>89</v>
      </c>
      <c r="B300" s="20" t="s">
        <v>91</v>
      </c>
      <c r="C300" s="20" t="s">
        <v>90</v>
      </c>
      <c r="D300" s="20" t="s">
        <v>203</v>
      </c>
      <c r="E300" s="4" t="s">
        <v>219</v>
      </c>
      <c r="F300" s="20" t="s">
        <v>212</v>
      </c>
      <c r="G300" s="20" t="s">
        <v>402</v>
      </c>
      <c r="H300" s="20">
        <v>2022</v>
      </c>
      <c r="I300" s="20" t="s">
        <v>450</v>
      </c>
      <c r="J300" s="21" t="s">
        <v>450</v>
      </c>
      <c r="K300" s="20"/>
      <c r="L300" s="4"/>
      <c r="M300" s="4"/>
      <c r="N300" s="4"/>
      <c r="O300" s="4"/>
      <c r="P300" s="10">
        <v>202</v>
      </c>
      <c r="Q300" s="10">
        <v>56</v>
      </c>
      <c r="R300" s="11">
        <v>7</v>
      </c>
      <c r="S300" s="12" t="s">
        <v>480</v>
      </c>
      <c r="T300" s="12">
        <v>8888</v>
      </c>
      <c r="U300" s="12">
        <v>8888</v>
      </c>
      <c r="V300" s="4" t="str">
        <f>VLOOKUP(W300,'Ítems Presupuestarios'!$A$4:$C$42,3,FALSE)</f>
        <v>78-Transferencias o Donaciones para Inversión</v>
      </c>
      <c r="W300" s="4">
        <v>780204</v>
      </c>
      <c r="X300" s="4" t="str">
        <f>VLOOKUP(W300,'Ítems Presupuestarios'!$A$4:$C$42,2,FALSE)</f>
        <v>Transferencias y Donaciones al Sector Privado no Financiero</v>
      </c>
      <c r="Y300" s="25"/>
      <c r="Z300" s="25"/>
      <c r="AA300" s="25"/>
      <c r="AB300" s="25"/>
      <c r="AC300" s="25"/>
      <c r="AD300" s="25"/>
      <c r="AE300" s="25">
        <v>39.262350000000005</v>
      </c>
      <c r="AF300" s="25"/>
      <c r="AG300" s="25"/>
      <c r="AH300" s="25"/>
      <c r="AI300" s="25"/>
      <c r="AJ300" s="25"/>
      <c r="AK300" s="25"/>
      <c r="AL300" s="25"/>
      <c r="AM300" s="25"/>
      <c r="AN300" s="25"/>
      <c r="AO300" s="25"/>
      <c r="AP300" s="25"/>
      <c r="AQ300" s="25"/>
      <c r="AR300" s="25"/>
      <c r="AS300" s="25"/>
      <c r="AT300" s="25"/>
      <c r="AU300" s="25"/>
      <c r="AV300" s="25"/>
      <c r="AW300" s="25"/>
      <c r="AX300" s="25"/>
      <c r="AY300" s="25"/>
      <c r="AZ300" s="25"/>
      <c r="BA300" s="25"/>
      <c r="BB300" s="25"/>
      <c r="BC300" s="25"/>
      <c r="BD300" s="25"/>
      <c r="BE300" s="25"/>
      <c r="BF300" s="25"/>
      <c r="BG300" s="25"/>
      <c r="BH300" s="25"/>
      <c r="BI300" s="17">
        <f t="shared" si="25"/>
        <v>39.262350000000005</v>
      </c>
      <c r="BJ300" s="16">
        <f t="shared" si="26"/>
        <v>0</v>
      </c>
      <c r="BK300" s="16">
        <f t="shared" si="27"/>
        <v>39.262350000000005</v>
      </c>
      <c r="BL300" s="16"/>
      <c r="BM300" s="16"/>
      <c r="BN300" s="16"/>
      <c r="BO300" s="16"/>
      <c r="BP300" s="16"/>
      <c r="BQ300" s="16"/>
      <c r="BR300" s="16"/>
      <c r="BS300" s="16"/>
      <c r="BT300" s="17">
        <f t="shared" si="28"/>
        <v>39.262350000000005</v>
      </c>
      <c r="BU300" s="26"/>
    </row>
    <row r="301" spans="1:73" s="57" customFormat="1" ht="51" x14ac:dyDescent="0.25">
      <c r="A301" s="20" t="s">
        <v>89</v>
      </c>
      <c r="B301" s="20" t="s">
        <v>91</v>
      </c>
      <c r="C301" s="20" t="s">
        <v>90</v>
      </c>
      <c r="D301" s="20" t="s">
        <v>203</v>
      </c>
      <c r="E301" s="4" t="s">
        <v>221</v>
      </c>
      <c r="F301" s="20" t="s">
        <v>208</v>
      </c>
      <c r="G301" s="20" t="s">
        <v>403</v>
      </c>
      <c r="H301" s="20">
        <v>2022</v>
      </c>
      <c r="I301" s="20" t="s">
        <v>472</v>
      </c>
      <c r="J301" s="21" t="s">
        <v>472</v>
      </c>
      <c r="K301" s="20"/>
      <c r="L301" s="4"/>
      <c r="M301" s="4"/>
      <c r="N301" s="4"/>
      <c r="O301" s="4"/>
      <c r="P301" s="10">
        <v>202</v>
      </c>
      <c r="Q301" s="10">
        <v>56</v>
      </c>
      <c r="R301" s="11">
        <v>7</v>
      </c>
      <c r="S301" s="12" t="s">
        <v>480</v>
      </c>
      <c r="T301" s="12">
        <v>8888</v>
      </c>
      <c r="U301" s="12">
        <v>8888</v>
      </c>
      <c r="V301" s="4" t="str">
        <f>VLOOKUP(W301,'Ítems Presupuestarios'!$A$4:$C$42,3,FALSE)</f>
        <v>78-Transferencias o Donaciones para Inversión</v>
      </c>
      <c r="W301" s="4">
        <v>780204</v>
      </c>
      <c r="X301" s="4" t="str">
        <f>VLOOKUP(W301,'Ítems Presupuestarios'!$A$4:$C$42,2,FALSE)</f>
        <v>Transferencias y Donaciones al Sector Privado no Financiero</v>
      </c>
      <c r="Y301" s="25"/>
      <c r="Z301" s="25"/>
      <c r="AA301" s="25"/>
      <c r="AB301" s="25"/>
      <c r="AC301" s="25"/>
      <c r="AD301" s="25"/>
      <c r="AE301" s="25">
        <v>5022.79</v>
      </c>
      <c r="AF301" s="25"/>
      <c r="AG301" s="25"/>
      <c r="AH301" s="25"/>
      <c r="AI301" s="25"/>
      <c r="AJ301" s="25"/>
      <c r="AK301" s="25"/>
      <c r="AL301" s="25"/>
      <c r="AM301" s="25"/>
      <c r="AN301" s="25"/>
      <c r="AO301" s="25"/>
      <c r="AP301" s="25"/>
      <c r="AQ301" s="25"/>
      <c r="AR301" s="25"/>
      <c r="AS301" s="25"/>
      <c r="AT301" s="25"/>
      <c r="AU301" s="25"/>
      <c r="AV301" s="25"/>
      <c r="AW301" s="25"/>
      <c r="AX301" s="25"/>
      <c r="AY301" s="25"/>
      <c r="AZ301" s="25"/>
      <c r="BA301" s="25"/>
      <c r="BB301" s="25"/>
      <c r="BC301" s="25"/>
      <c r="BD301" s="25"/>
      <c r="BE301" s="25"/>
      <c r="BF301" s="25"/>
      <c r="BG301" s="25"/>
      <c r="BH301" s="25"/>
      <c r="BI301" s="17">
        <f t="shared" si="25"/>
        <v>5022.79</v>
      </c>
      <c r="BJ301" s="16">
        <f t="shared" si="26"/>
        <v>0</v>
      </c>
      <c r="BK301" s="16">
        <f t="shared" si="27"/>
        <v>5022.79</v>
      </c>
      <c r="BL301" s="16"/>
      <c r="BM301" s="16"/>
      <c r="BN301" s="16"/>
      <c r="BO301" s="16"/>
      <c r="BP301" s="16"/>
      <c r="BQ301" s="16"/>
      <c r="BR301" s="16"/>
      <c r="BS301" s="16"/>
      <c r="BT301" s="17">
        <f t="shared" si="28"/>
        <v>5022.79</v>
      </c>
      <c r="BU301" s="26"/>
    </row>
    <row r="302" spans="1:73" s="57" customFormat="1" ht="51" x14ac:dyDescent="0.25">
      <c r="A302" s="20" t="s">
        <v>89</v>
      </c>
      <c r="B302" s="20" t="s">
        <v>91</v>
      </c>
      <c r="C302" s="20" t="s">
        <v>90</v>
      </c>
      <c r="D302" s="20" t="s">
        <v>203</v>
      </c>
      <c r="E302" s="4" t="s">
        <v>221</v>
      </c>
      <c r="F302" s="20" t="s">
        <v>208</v>
      </c>
      <c r="G302" s="20" t="s">
        <v>404</v>
      </c>
      <c r="H302" s="20">
        <v>2022</v>
      </c>
      <c r="I302" s="20" t="s">
        <v>450</v>
      </c>
      <c r="J302" s="21" t="s">
        <v>450</v>
      </c>
      <c r="K302" s="20"/>
      <c r="L302" s="4"/>
      <c r="M302" s="4"/>
      <c r="N302" s="4"/>
      <c r="O302" s="4"/>
      <c r="P302" s="10">
        <v>202</v>
      </c>
      <c r="Q302" s="10">
        <v>56</v>
      </c>
      <c r="R302" s="11">
        <v>7</v>
      </c>
      <c r="S302" s="12" t="s">
        <v>480</v>
      </c>
      <c r="T302" s="12">
        <v>8888</v>
      </c>
      <c r="U302" s="12">
        <v>8888</v>
      </c>
      <c r="V302" s="4" t="str">
        <f>VLOOKUP(W302,'Ítems Presupuestarios'!$A$4:$C$42,3,FALSE)</f>
        <v>78-Transferencias o Donaciones para Inversión</v>
      </c>
      <c r="W302" s="4">
        <v>780204</v>
      </c>
      <c r="X302" s="4" t="str">
        <f>VLOOKUP(W302,'Ítems Presupuestarios'!$A$4:$C$42,2,FALSE)</f>
        <v>Transferencias y Donaciones al Sector Privado no Financiero</v>
      </c>
      <c r="Y302" s="25"/>
      <c r="Z302" s="25"/>
      <c r="AA302" s="25"/>
      <c r="AB302" s="25"/>
      <c r="AC302" s="25"/>
      <c r="AD302" s="25"/>
      <c r="AE302" s="25">
        <v>25.240099999999998</v>
      </c>
      <c r="AF302" s="25"/>
      <c r="AG302" s="25"/>
      <c r="AH302" s="25"/>
      <c r="AI302" s="25"/>
      <c r="AJ302" s="25"/>
      <c r="AK302" s="25"/>
      <c r="AL302" s="25"/>
      <c r="AM302" s="25"/>
      <c r="AN302" s="25"/>
      <c r="AO302" s="25"/>
      <c r="AP302" s="25"/>
      <c r="AQ302" s="25"/>
      <c r="AR302" s="25"/>
      <c r="AS302" s="25"/>
      <c r="AT302" s="25"/>
      <c r="AU302" s="25"/>
      <c r="AV302" s="25"/>
      <c r="AW302" s="25"/>
      <c r="AX302" s="25"/>
      <c r="AY302" s="25"/>
      <c r="AZ302" s="25"/>
      <c r="BA302" s="25"/>
      <c r="BB302" s="25"/>
      <c r="BC302" s="25"/>
      <c r="BD302" s="25"/>
      <c r="BE302" s="25"/>
      <c r="BF302" s="25"/>
      <c r="BG302" s="25"/>
      <c r="BH302" s="25"/>
      <c r="BI302" s="17">
        <f t="shared" si="25"/>
        <v>25.240099999999998</v>
      </c>
      <c r="BJ302" s="16">
        <f t="shared" si="26"/>
        <v>0</v>
      </c>
      <c r="BK302" s="16">
        <f t="shared" si="27"/>
        <v>25.240099999999998</v>
      </c>
      <c r="BL302" s="16"/>
      <c r="BM302" s="16"/>
      <c r="BN302" s="16"/>
      <c r="BO302" s="16"/>
      <c r="BP302" s="16"/>
      <c r="BQ302" s="16"/>
      <c r="BR302" s="16"/>
      <c r="BS302" s="16"/>
      <c r="BT302" s="17">
        <f t="shared" si="28"/>
        <v>25.240099999999998</v>
      </c>
      <c r="BU302" s="26"/>
    </row>
    <row r="303" spans="1:73" s="57" customFormat="1" ht="38.25" x14ac:dyDescent="0.25">
      <c r="A303" s="20" t="s">
        <v>89</v>
      </c>
      <c r="B303" s="20" t="s">
        <v>91</v>
      </c>
      <c r="C303" s="20" t="s">
        <v>90</v>
      </c>
      <c r="D303" s="20" t="s">
        <v>92</v>
      </c>
      <c r="E303" s="4" t="s">
        <v>207</v>
      </c>
      <c r="F303" s="20" t="s">
        <v>208</v>
      </c>
      <c r="G303" s="20" t="s">
        <v>405</v>
      </c>
      <c r="H303" s="20">
        <v>2022</v>
      </c>
      <c r="I303" s="20" t="s">
        <v>473</v>
      </c>
      <c r="J303" s="21" t="s">
        <v>473</v>
      </c>
      <c r="K303" s="20"/>
      <c r="L303" s="4"/>
      <c r="M303" s="4"/>
      <c r="N303" s="4"/>
      <c r="O303" s="4"/>
      <c r="P303" s="10">
        <v>202</v>
      </c>
      <c r="Q303" s="10">
        <v>56</v>
      </c>
      <c r="R303" s="11">
        <v>7</v>
      </c>
      <c r="S303" s="12" t="s">
        <v>480</v>
      </c>
      <c r="T303" s="12">
        <v>8888</v>
      </c>
      <c r="U303" s="12">
        <v>8888</v>
      </c>
      <c r="V303" s="4" t="str">
        <f>VLOOKUP(W303,'Ítems Presupuestarios'!$A$4:$C$42,3,FALSE)</f>
        <v>78-Transferencias o Donaciones para Inversión</v>
      </c>
      <c r="W303" s="4">
        <v>780204</v>
      </c>
      <c r="X303" s="4" t="str">
        <f>VLOOKUP(W303,'Ítems Presupuestarios'!$A$4:$C$42,2,FALSE)</f>
        <v>Transferencias y Donaciones al Sector Privado no Financiero</v>
      </c>
      <c r="Y303" s="25"/>
      <c r="Z303" s="25"/>
      <c r="AA303" s="25"/>
      <c r="AB303" s="25"/>
      <c r="AC303" s="25"/>
      <c r="AD303" s="25"/>
      <c r="AE303" s="25">
        <v>3268.79</v>
      </c>
      <c r="AF303" s="25"/>
      <c r="AG303" s="25"/>
      <c r="AH303" s="25"/>
      <c r="AI303" s="25"/>
      <c r="AJ303" s="25"/>
      <c r="AK303" s="25"/>
      <c r="AL303" s="25"/>
      <c r="AM303" s="25"/>
      <c r="AN303" s="25"/>
      <c r="AO303" s="25"/>
      <c r="AP303" s="25"/>
      <c r="AQ303" s="25"/>
      <c r="AR303" s="25"/>
      <c r="AS303" s="25"/>
      <c r="AT303" s="25"/>
      <c r="AU303" s="25"/>
      <c r="AV303" s="25"/>
      <c r="AW303" s="25"/>
      <c r="AX303" s="25"/>
      <c r="AY303" s="25"/>
      <c r="AZ303" s="25"/>
      <c r="BA303" s="25"/>
      <c r="BB303" s="25"/>
      <c r="BC303" s="25"/>
      <c r="BD303" s="25"/>
      <c r="BE303" s="25"/>
      <c r="BF303" s="25"/>
      <c r="BG303" s="25"/>
      <c r="BH303" s="25"/>
      <c r="BI303" s="17">
        <f t="shared" si="25"/>
        <v>3268.79</v>
      </c>
      <c r="BJ303" s="16">
        <f t="shared" si="26"/>
        <v>0</v>
      </c>
      <c r="BK303" s="16">
        <f t="shared" si="27"/>
        <v>3268.79</v>
      </c>
      <c r="BL303" s="16">
        <v>3268.79</v>
      </c>
      <c r="BM303" s="16"/>
      <c r="BN303" s="16"/>
      <c r="BO303" s="16"/>
      <c r="BP303" s="16"/>
      <c r="BQ303" s="16"/>
      <c r="BR303" s="16"/>
      <c r="BS303" s="16"/>
      <c r="BT303" s="17">
        <f t="shared" si="28"/>
        <v>0</v>
      </c>
      <c r="BU303" s="26"/>
    </row>
    <row r="304" spans="1:73" s="57" customFormat="1" ht="38.25" x14ac:dyDescent="0.25">
      <c r="A304" s="20" t="s">
        <v>89</v>
      </c>
      <c r="B304" s="20" t="s">
        <v>91</v>
      </c>
      <c r="C304" s="20" t="s">
        <v>90</v>
      </c>
      <c r="D304" s="20" t="s">
        <v>92</v>
      </c>
      <c r="E304" s="4" t="s">
        <v>207</v>
      </c>
      <c r="F304" s="20" t="s">
        <v>208</v>
      </c>
      <c r="G304" s="20" t="s">
        <v>406</v>
      </c>
      <c r="H304" s="20">
        <v>2022</v>
      </c>
      <c r="I304" s="20" t="s">
        <v>450</v>
      </c>
      <c r="J304" s="21" t="s">
        <v>450</v>
      </c>
      <c r="K304" s="20"/>
      <c r="L304" s="4"/>
      <c r="M304" s="4"/>
      <c r="N304" s="4"/>
      <c r="O304" s="4"/>
      <c r="P304" s="10">
        <v>202</v>
      </c>
      <c r="Q304" s="10">
        <v>56</v>
      </c>
      <c r="R304" s="11">
        <v>7</v>
      </c>
      <c r="S304" s="12" t="s">
        <v>480</v>
      </c>
      <c r="T304" s="12">
        <v>8888</v>
      </c>
      <c r="U304" s="12">
        <v>8888</v>
      </c>
      <c r="V304" s="4" t="str">
        <f>VLOOKUP(W304,'Ítems Presupuestarios'!$A$4:$C$42,3,FALSE)</f>
        <v>78-Transferencias o Donaciones para Inversión</v>
      </c>
      <c r="W304" s="4">
        <v>780204</v>
      </c>
      <c r="X304" s="4" t="str">
        <f>VLOOKUP(W304,'Ítems Presupuestarios'!$A$4:$C$42,2,FALSE)</f>
        <v>Transferencias y Donaciones al Sector Privado no Financiero</v>
      </c>
      <c r="Y304" s="25"/>
      <c r="Z304" s="25"/>
      <c r="AA304" s="25"/>
      <c r="AB304" s="25"/>
      <c r="AC304" s="25"/>
      <c r="AD304" s="25"/>
      <c r="AE304" s="25">
        <v>16.426099999999998</v>
      </c>
      <c r="AF304" s="25"/>
      <c r="AG304" s="25"/>
      <c r="AH304" s="25"/>
      <c r="AI304" s="25"/>
      <c r="AJ304" s="25"/>
      <c r="AK304" s="25"/>
      <c r="AL304" s="25"/>
      <c r="AM304" s="25"/>
      <c r="AN304" s="25"/>
      <c r="AO304" s="25"/>
      <c r="AP304" s="25"/>
      <c r="AQ304" s="25"/>
      <c r="AR304" s="25"/>
      <c r="AS304" s="25"/>
      <c r="AT304" s="25"/>
      <c r="AU304" s="25"/>
      <c r="AV304" s="25"/>
      <c r="AW304" s="25"/>
      <c r="AX304" s="25"/>
      <c r="AY304" s="25"/>
      <c r="AZ304" s="25"/>
      <c r="BA304" s="25"/>
      <c r="BB304" s="25"/>
      <c r="BC304" s="25"/>
      <c r="BD304" s="25"/>
      <c r="BE304" s="25"/>
      <c r="BF304" s="25"/>
      <c r="BG304" s="25"/>
      <c r="BH304" s="25"/>
      <c r="BI304" s="17">
        <f t="shared" si="25"/>
        <v>16.426099999999998</v>
      </c>
      <c r="BJ304" s="16">
        <f t="shared" si="26"/>
        <v>0</v>
      </c>
      <c r="BK304" s="16">
        <f t="shared" si="27"/>
        <v>16.426099999999998</v>
      </c>
      <c r="BL304" s="16">
        <v>16.43</v>
      </c>
      <c r="BM304" s="16"/>
      <c r="BN304" s="16"/>
      <c r="BO304" s="16"/>
      <c r="BP304" s="16"/>
      <c r="BQ304" s="16"/>
      <c r="BR304" s="16"/>
      <c r="BS304" s="16"/>
      <c r="BT304" s="17">
        <f t="shared" si="28"/>
        <v>-3.9000000000015689E-3</v>
      </c>
      <c r="BU304" s="26"/>
    </row>
    <row r="305" spans="1:73" s="57" customFormat="1" ht="38.25" x14ac:dyDescent="0.25">
      <c r="A305" s="20" t="s">
        <v>89</v>
      </c>
      <c r="B305" s="20" t="s">
        <v>91</v>
      </c>
      <c r="C305" s="20" t="s">
        <v>90</v>
      </c>
      <c r="D305" s="20" t="s">
        <v>92</v>
      </c>
      <c r="E305" s="4" t="s">
        <v>211</v>
      </c>
      <c r="F305" s="20" t="s">
        <v>212</v>
      </c>
      <c r="G305" s="20" t="s">
        <v>407</v>
      </c>
      <c r="H305" s="20">
        <v>2022</v>
      </c>
      <c r="I305" s="20" t="s">
        <v>473</v>
      </c>
      <c r="J305" s="21" t="s">
        <v>473</v>
      </c>
      <c r="K305" s="20"/>
      <c r="L305" s="4"/>
      <c r="M305" s="4"/>
      <c r="N305" s="4"/>
      <c r="O305" s="4"/>
      <c r="P305" s="10">
        <v>202</v>
      </c>
      <c r="Q305" s="10">
        <v>56</v>
      </c>
      <c r="R305" s="11">
        <v>7</v>
      </c>
      <c r="S305" s="12" t="s">
        <v>480</v>
      </c>
      <c r="T305" s="12">
        <v>8888</v>
      </c>
      <c r="U305" s="12">
        <v>8888</v>
      </c>
      <c r="V305" s="4" t="str">
        <f>VLOOKUP(W305,'Ítems Presupuestarios'!$A$4:$C$42,3,FALSE)</f>
        <v>78-Transferencias o Donaciones para Inversión</v>
      </c>
      <c r="W305" s="4">
        <v>780204</v>
      </c>
      <c r="X305" s="4" t="str">
        <f>VLOOKUP(W305,'Ítems Presupuestarios'!$A$4:$C$42,2,FALSE)</f>
        <v>Transferencias y Donaciones al Sector Privado no Financiero</v>
      </c>
      <c r="Y305" s="25"/>
      <c r="Z305" s="25"/>
      <c r="AA305" s="25"/>
      <c r="AB305" s="25"/>
      <c r="AC305" s="25"/>
      <c r="AD305" s="25"/>
      <c r="AE305" s="25">
        <v>4794.2299999999996</v>
      </c>
      <c r="AF305" s="25"/>
      <c r="AG305" s="25"/>
      <c r="AH305" s="25"/>
      <c r="AI305" s="25"/>
      <c r="AJ305" s="25"/>
      <c r="AK305" s="25"/>
      <c r="AL305" s="25"/>
      <c r="AM305" s="25"/>
      <c r="AN305" s="25"/>
      <c r="AO305" s="25"/>
      <c r="AP305" s="25"/>
      <c r="AQ305" s="25"/>
      <c r="AR305" s="25"/>
      <c r="AS305" s="25"/>
      <c r="AT305" s="25"/>
      <c r="AU305" s="25"/>
      <c r="AV305" s="25"/>
      <c r="AW305" s="25"/>
      <c r="AX305" s="25"/>
      <c r="AY305" s="25"/>
      <c r="AZ305" s="25"/>
      <c r="BA305" s="25"/>
      <c r="BB305" s="25"/>
      <c r="BC305" s="25"/>
      <c r="BD305" s="25"/>
      <c r="BE305" s="25"/>
      <c r="BF305" s="25"/>
      <c r="BG305" s="25"/>
      <c r="BH305" s="25"/>
      <c r="BI305" s="17">
        <f t="shared" si="25"/>
        <v>4794.2299999999996</v>
      </c>
      <c r="BJ305" s="16">
        <f t="shared" si="26"/>
        <v>0</v>
      </c>
      <c r="BK305" s="16">
        <f t="shared" si="27"/>
        <v>4794.2299999999996</v>
      </c>
      <c r="BL305" s="16">
        <v>4794.2299999999996</v>
      </c>
      <c r="BM305" s="16"/>
      <c r="BN305" s="16"/>
      <c r="BO305" s="16"/>
      <c r="BP305" s="16"/>
      <c r="BQ305" s="16"/>
      <c r="BR305" s="16"/>
      <c r="BS305" s="16"/>
      <c r="BT305" s="17">
        <f t="shared" si="28"/>
        <v>0</v>
      </c>
      <c r="BU305" s="26"/>
    </row>
    <row r="306" spans="1:73" s="57" customFormat="1" ht="38.25" x14ac:dyDescent="0.25">
      <c r="A306" s="20" t="s">
        <v>89</v>
      </c>
      <c r="B306" s="20" t="s">
        <v>91</v>
      </c>
      <c r="C306" s="20" t="s">
        <v>90</v>
      </c>
      <c r="D306" s="20" t="s">
        <v>92</v>
      </c>
      <c r="E306" s="4" t="s">
        <v>211</v>
      </c>
      <c r="F306" s="20" t="s">
        <v>212</v>
      </c>
      <c r="G306" s="20" t="s">
        <v>408</v>
      </c>
      <c r="H306" s="20">
        <v>2022</v>
      </c>
      <c r="I306" s="20" t="s">
        <v>450</v>
      </c>
      <c r="J306" s="21" t="s">
        <v>450</v>
      </c>
      <c r="K306" s="20"/>
      <c r="L306" s="4"/>
      <c r="M306" s="4"/>
      <c r="N306" s="4"/>
      <c r="O306" s="4"/>
      <c r="P306" s="10">
        <v>202</v>
      </c>
      <c r="Q306" s="10">
        <v>56</v>
      </c>
      <c r="R306" s="11">
        <v>7</v>
      </c>
      <c r="S306" s="12" t="s">
        <v>480</v>
      </c>
      <c r="T306" s="12">
        <v>8888</v>
      </c>
      <c r="U306" s="12">
        <v>8888</v>
      </c>
      <c r="V306" s="4" t="str">
        <f>VLOOKUP(W306,'Ítems Presupuestarios'!$A$4:$C$42,3,FALSE)</f>
        <v>78-Transferencias o Donaciones para Inversión</v>
      </c>
      <c r="W306" s="4">
        <v>780204</v>
      </c>
      <c r="X306" s="4" t="str">
        <f>VLOOKUP(W306,'Ítems Presupuestarios'!$A$4:$C$42,2,FALSE)</f>
        <v>Transferencias y Donaciones al Sector Privado no Financiero</v>
      </c>
      <c r="Y306" s="25"/>
      <c r="Z306" s="25"/>
      <c r="AA306" s="25"/>
      <c r="AB306" s="25"/>
      <c r="AC306" s="25"/>
      <c r="AD306" s="25"/>
      <c r="AE306" s="25">
        <v>24.0916</v>
      </c>
      <c r="AF306" s="25"/>
      <c r="AG306" s="25"/>
      <c r="AH306" s="25"/>
      <c r="AI306" s="25"/>
      <c r="AJ306" s="25"/>
      <c r="AK306" s="25"/>
      <c r="AL306" s="25"/>
      <c r="AM306" s="25"/>
      <c r="AN306" s="25"/>
      <c r="AO306" s="25"/>
      <c r="AP306" s="25"/>
      <c r="AQ306" s="25"/>
      <c r="AR306" s="25"/>
      <c r="AS306" s="25"/>
      <c r="AT306" s="25"/>
      <c r="AU306" s="25"/>
      <c r="AV306" s="25"/>
      <c r="AW306" s="25"/>
      <c r="AX306" s="25"/>
      <c r="AY306" s="25"/>
      <c r="AZ306" s="25"/>
      <c r="BA306" s="25"/>
      <c r="BB306" s="25"/>
      <c r="BC306" s="25"/>
      <c r="BD306" s="25"/>
      <c r="BE306" s="25"/>
      <c r="BF306" s="25"/>
      <c r="BG306" s="25"/>
      <c r="BH306" s="25"/>
      <c r="BI306" s="17">
        <f t="shared" si="25"/>
        <v>24.0916</v>
      </c>
      <c r="BJ306" s="16">
        <f t="shared" si="26"/>
        <v>0</v>
      </c>
      <c r="BK306" s="16">
        <f t="shared" si="27"/>
        <v>24.0916</v>
      </c>
      <c r="BL306" s="16">
        <v>24.09</v>
      </c>
      <c r="BM306" s="16"/>
      <c r="BN306" s="16"/>
      <c r="BO306" s="16"/>
      <c r="BP306" s="16"/>
      <c r="BQ306" s="16"/>
      <c r="BR306" s="16"/>
      <c r="BS306" s="16"/>
      <c r="BT306" s="17">
        <f t="shared" si="28"/>
        <v>1.5999999999998238E-3</v>
      </c>
      <c r="BU306" s="26"/>
    </row>
    <row r="307" spans="1:73" s="57" customFormat="1" ht="51" x14ac:dyDescent="0.25">
      <c r="A307" s="20" t="s">
        <v>89</v>
      </c>
      <c r="B307" s="20" t="s">
        <v>91</v>
      </c>
      <c r="C307" s="20" t="s">
        <v>90</v>
      </c>
      <c r="D307" s="20" t="s">
        <v>203</v>
      </c>
      <c r="E307" s="4" t="s">
        <v>215</v>
      </c>
      <c r="F307" s="20" t="s">
        <v>216</v>
      </c>
      <c r="G307" s="20" t="s">
        <v>409</v>
      </c>
      <c r="H307" s="20">
        <v>2022</v>
      </c>
      <c r="I307" s="20" t="s">
        <v>473</v>
      </c>
      <c r="J307" s="21" t="s">
        <v>473</v>
      </c>
      <c r="K307" s="20"/>
      <c r="L307" s="4"/>
      <c r="M307" s="4"/>
      <c r="N307" s="4"/>
      <c r="O307" s="4"/>
      <c r="P307" s="10">
        <v>202</v>
      </c>
      <c r="Q307" s="10">
        <v>56</v>
      </c>
      <c r="R307" s="11">
        <v>7</v>
      </c>
      <c r="S307" s="12" t="s">
        <v>480</v>
      </c>
      <c r="T307" s="12">
        <v>8888</v>
      </c>
      <c r="U307" s="12">
        <v>8888</v>
      </c>
      <c r="V307" s="4" t="str">
        <f>VLOOKUP(W307,'Ítems Presupuestarios'!$A$4:$C$42,3,FALSE)</f>
        <v>78-Transferencias o Donaciones para Inversión</v>
      </c>
      <c r="W307" s="4">
        <v>780204</v>
      </c>
      <c r="X307" s="4" t="str">
        <f>VLOOKUP(W307,'Ítems Presupuestarios'!$A$4:$C$42,2,FALSE)</f>
        <v>Transferencias y Donaciones al Sector Privado no Financiero</v>
      </c>
      <c r="Y307" s="25"/>
      <c r="Z307" s="25"/>
      <c r="AA307" s="25"/>
      <c r="AB307" s="25"/>
      <c r="AC307" s="25"/>
      <c r="AD307" s="25"/>
      <c r="AE307" s="25">
        <v>61017.46</v>
      </c>
      <c r="AF307" s="25"/>
      <c r="AG307" s="25"/>
      <c r="AH307" s="25"/>
      <c r="AI307" s="25"/>
      <c r="AJ307" s="25"/>
      <c r="AK307" s="25"/>
      <c r="AL307" s="25"/>
      <c r="AM307" s="25"/>
      <c r="AN307" s="25"/>
      <c r="AO307" s="25"/>
      <c r="AP307" s="25"/>
      <c r="AQ307" s="25"/>
      <c r="AR307" s="25"/>
      <c r="AS307" s="25"/>
      <c r="AT307" s="25"/>
      <c r="AU307" s="25"/>
      <c r="AV307" s="25"/>
      <c r="AW307" s="25"/>
      <c r="AX307" s="25"/>
      <c r="AY307" s="25"/>
      <c r="AZ307" s="25"/>
      <c r="BA307" s="25"/>
      <c r="BB307" s="25"/>
      <c r="BC307" s="25"/>
      <c r="BD307" s="25"/>
      <c r="BE307" s="25"/>
      <c r="BF307" s="25"/>
      <c r="BG307" s="25"/>
      <c r="BH307" s="25"/>
      <c r="BI307" s="17">
        <f t="shared" si="25"/>
        <v>61017.46</v>
      </c>
      <c r="BJ307" s="16">
        <f t="shared" si="26"/>
        <v>0</v>
      </c>
      <c r="BK307" s="16">
        <f t="shared" si="27"/>
        <v>61017.46</v>
      </c>
      <c r="BL307" s="16"/>
      <c r="BM307" s="16"/>
      <c r="BN307" s="16"/>
      <c r="BO307" s="16"/>
      <c r="BP307" s="16"/>
      <c r="BQ307" s="16"/>
      <c r="BR307" s="16"/>
      <c r="BS307" s="16"/>
      <c r="BT307" s="17">
        <f t="shared" si="28"/>
        <v>61017.46</v>
      </c>
      <c r="BU307" s="26"/>
    </row>
    <row r="308" spans="1:73" s="57" customFormat="1" ht="51" x14ac:dyDescent="0.25">
      <c r="A308" s="20" t="s">
        <v>89</v>
      </c>
      <c r="B308" s="20" t="s">
        <v>91</v>
      </c>
      <c r="C308" s="20" t="s">
        <v>90</v>
      </c>
      <c r="D308" s="20" t="s">
        <v>203</v>
      </c>
      <c r="E308" s="4" t="s">
        <v>215</v>
      </c>
      <c r="F308" s="20" t="s">
        <v>216</v>
      </c>
      <c r="G308" s="20" t="s">
        <v>410</v>
      </c>
      <c r="H308" s="20">
        <v>2022</v>
      </c>
      <c r="I308" s="20" t="s">
        <v>450</v>
      </c>
      <c r="J308" s="21" t="s">
        <v>450</v>
      </c>
      <c r="K308" s="20"/>
      <c r="L308" s="4"/>
      <c r="M308" s="4"/>
      <c r="N308" s="4"/>
      <c r="O308" s="4"/>
      <c r="P308" s="10">
        <v>202</v>
      </c>
      <c r="Q308" s="10">
        <v>56</v>
      </c>
      <c r="R308" s="11">
        <v>7</v>
      </c>
      <c r="S308" s="12" t="s">
        <v>480</v>
      </c>
      <c r="T308" s="12">
        <v>8888</v>
      </c>
      <c r="U308" s="12">
        <v>8888</v>
      </c>
      <c r="V308" s="4" t="str">
        <f>VLOOKUP(W308,'Ítems Presupuestarios'!$A$4:$C$42,3,FALSE)</f>
        <v>78-Transferencias o Donaciones para Inversión</v>
      </c>
      <c r="W308" s="4">
        <v>780204</v>
      </c>
      <c r="X308" s="4" t="str">
        <f>VLOOKUP(W308,'Ítems Presupuestarios'!$A$4:$C$42,2,FALSE)</f>
        <v>Transferencias y Donaciones al Sector Privado no Financiero</v>
      </c>
      <c r="Y308" s="25"/>
      <c r="Z308" s="25"/>
      <c r="AA308" s="25"/>
      <c r="AB308" s="25"/>
      <c r="AC308" s="25"/>
      <c r="AD308" s="25"/>
      <c r="AE308" s="25">
        <v>306.62040000000002</v>
      </c>
      <c r="AF308" s="25"/>
      <c r="AG308" s="25"/>
      <c r="AH308" s="25"/>
      <c r="AI308" s="25"/>
      <c r="AJ308" s="25"/>
      <c r="AK308" s="25"/>
      <c r="AL308" s="25"/>
      <c r="AM308" s="25"/>
      <c r="AN308" s="25"/>
      <c r="AO308" s="25"/>
      <c r="AP308" s="25"/>
      <c r="AQ308" s="25"/>
      <c r="AR308" s="25"/>
      <c r="AS308" s="25"/>
      <c r="AT308" s="25"/>
      <c r="AU308" s="25"/>
      <c r="AV308" s="25"/>
      <c r="AW308" s="25"/>
      <c r="AX308" s="25"/>
      <c r="AY308" s="25"/>
      <c r="AZ308" s="25"/>
      <c r="BA308" s="25"/>
      <c r="BB308" s="25"/>
      <c r="BC308" s="25"/>
      <c r="BD308" s="25"/>
      <c r="BE308" s="25"/>
      <c r="BF308" s="25"/>
      <c r="BG308" s="25"/>
      <c r="BH308" s="25"/>
      <c r="BI308" s="17">
        <f t="shared" si="25"/>
        <v>306.62040000000002</v>
      </c>
      <c r="BJ308" s="16">
        <f t="shared" si="26"/>
        <v>0</v>
      </c>
      <c r="BK308" s="16">
        <f t="shared" si="27"/>
        <v>306.62040000000002</v>
      </c>
      <c r="BL308" s="16"/>
      <c r="BM308" s="16"/>
      <c r="BN308" s="16"/>
      <c r="BO308" s="16"/>
      <c r="BP308" s="16"/>
      <c r="BQ308" s="16"/>
      <c r="BR308" s="16"/>
      <c r="BS308" s="16"/>
      <c r="BT308" s="17">
        <f t="shared" si="28"/>
        <v>306.62040000000002</v>
      </c>
      <c r="BU308" s="26"/>
    </row>
    <row r="309" spans="1:73" s="57" customFormat="1" ht="51" x14ac:dyDescent="0.25">
      <c r="A309" s="20" t="s">
        <v>89</v>
      </c>
      <c r="B309" s="20" t="s">
        <v>91</v>
      </c>
      <c r="C309" s="20" t="s">
        <v>90</v>
      </c>
      <c r="D309" s="20" t="s">
        <v>203</v>
      </c>
      <c r="E309" s="4" t="s">
        <v>219</v>
      </c>
      <c r="F309" s="20" t="s">
        <v>212</v>
      </c>
      <c r="G309" s="20" t="s">
        <v>407</v>
      </c>
      <c r="H309" s="20">
        <v>2022</v>
      </c>
      <c r="I309" s="20" t="s">
        <v>473</v>
      </c>
      <c r="J309" s="21" t="s">
        <v>473</v>
      </c>
      <c r="K309" s="20"/>
      <c r="L309" s="4"/>
      <c r="M309" s="4"/>
      <c r="N309" s="4"/>
      <c r="O309" s="4"/>
      <c r="P309" s="10">
        <v>202</v>
      </c>
      <c r="Q309" s="10">
        <v>56</v>
      </c>
      <c r="R309" s="11">
        <v>7</v>
      </c>
      <c r="S309" s="12" t="s">
        <v>480</v>
      </c>
      <c r="T309" s="12">
        <v>8888</v>
      </c>
      <c r="U309" s="12">
        <v>8888</v>
      </c>
      <c r="V309" s="4" t="str">
        <f>VLOOKUP(W309,'Ítems Presupuestarios'!$A$4:$C$42,3,FALSE)</f>
        <v>78-Transferencias o Donaciones para Inversión</v>
      </c>
      <c r="W309" s="4">
        <v>780204</v>
      </c>
      <c r="X309" s="4" t="str">
        <f>VLOOKUP(W309,'Ítems Presupuestarios'!$A$4:$C$42,2,FALSE)</f>
        <v>Transferencias y Donaciones al Sector Privado no Financiero</v>
      </c>
      <c r="Y309" s="25"/>
      <c r="Z309" s="25"/>
      <c r="AA309" s="25"/>
      <c r="AB309" s="25"/>
      <c r="AC309" s="25"/>
      <c r="AD309" s="25"/>
      <c r="AE309" s="25">
        <v>7627.18</v>
      </c>
      <c r="AF309" s="25"/>
      <c r="AG309" s="25"/>
      <c r="AH309" s="25"/>
      <c r="AI309" s="25"/>
      <c r="AJ309" s="25"/>
      <c r="AK309" s="25"/>
      <c r="AL309" s="25"/>
      <c r="AM309" s="25"/>
      <c r="AN309" s="25"/>
      <c r="AO309" s="25"/>
      <c r="AP309" s="25"/>
      <c r="AQ309" s="25"/>
      <c r="AR309" s="25"/>
      <c r="AS309" s="25"/>
      <c r="AT309" s="25"/>
      <c r="AU309" s="25"/>
      <c r="AV309" s="25"/>
      <c r="AW309" s="25"/>
      <c r="AX309" s="25"/>
      <c r="AY309" s="25"/>
      <c r="AZ309" s="25"/>
      <c r="BA309" s="25"/>
      <c r="BB309" s="25"/>
      <c r="BC309" s="25"/>
      <c r="BD309" s="25"/>
      <c r="BE309" s="25"/>
      <c r="BF309" s="25"/>
      <c r="BG309" s="25"/>
      <c r="BH309" s="25"/>
      <c r="BI309" s="17">
        <f t="shared" si="25"/>
        <v>7627.18</v>
      </c>
      <c r="BJ309" s="16">
        <f t="shared" si="26"/>
        <v>0</v>
      </c>
      <c r="BK309" s="16">
        <f t="shared" si="27"/>
        <v>7627.18</v>
      </c>
      <c r="BL309" s="16"/>
      <c r="BM309" s="16"/>
      <c r="BN309" s="16"/>
      <c r="BO309" s="16"/>
      <c r="BP309" s="16"/>
      <c r="BQ309" s="16"/>
      <c r="BR309" s="16"/>
      <c r="BS309" s="16"/>
      <c r="BT309" s="17">
        <f t="shared" si="28"/>
        <v>7627.18</v>
      </c>
      <c r="BU309" s="26"/>
    </row>
    <row r="310" spans="1:73" s="57" customFormat="1" ht="51" x14ac:dyDescent="0.25">
      <c r="A310" s="20" t="s">
        <v>89</v>
      </c>
      <c r="B310" s="20" t="s">
        <v>91</v>
      </c>
      <c r="C310" s="20" t="s">
        <v>90</v>
      </c>
      <c r="D310" s="20" t="s">
        <v>203</v>
      </c>
      <c r="E310" s="4" t="s">
        <v>219</v>
      </c>
      <c r="F310" s="20" t="s">
        <v>212</v>
      </c>
      <c r="G310" s="20" t="s">
        <v>408</v>
      </c>
      <c r="H310" s="20">
        <v>2022</v>
      </c>
      <c r="I310" s="20" t="s">
        <v>450</v>
      </c>
      <c r="J310" s="21" t="s">
        <v>450</v>
      </c>
      <c r="K310" s="20"/>
      <c r="L310" s="4"/>
      <c r="M310" s="4"/>
      <c r="N310" s="4"/>
      <c r="O310" s="4"/>
      <c r="P310" s="10">
        <v>202</v>
      </c>
      <c r="Q310" s="10">
        <v>56</v>
      </c>
      <c r="R310" s="11">
        <v>7</v>
      </c>
      <c r="S310" s="12" t="s">
        <v>480</v>
      </c>
      <c r="T310" s="12">
        <v>8888</v>
      </c>
      <c r="U310" s="12">
        <v>8888</v>
      </c>
      <c r="V310" s="4" t="str">
        <f>VLOOKUP(W310,'Ítems Presupuestarios'!$A$4:$C$42,3,FALSE)</f>
        <v>78-Transferencias o Donaciones para Inversión</v>
      </c>
      <c r="W310" s="4">
        <v>780204</v>
      </c>
      <c r="X310" s="4" t="str">
        <f>VLOOKUP(W310,'Ítems Presupuestarios'!$A$4:$C$42,2,FALSE)</f>
        <v>Transferencias y Donaciones al Sector Privado no Financiero</v>
      </c>
      <c r="Y310" s="25"/>
      <c r="Z310" s="25"/>
      <c r="AA310" s="25"/>
      <c r="AB310" s="25"/>
      <c r="AC310" s="25"/>
      <c r="AD310" s="25"/>
      <c r="AE310" s="25">
        <v>38.327550000000002</v>
      </c>
      <c r="AF310" s="25"/>
      <c r="AG310" s="25"/>
      <c r="AH310" s="25"/>
      <c r="AI310" s="25"/>
      <c r="AJ310" s="25"/>
      <c r="AK310" s="25"/>
      <c r="AL310" s="25"/>
      <c r="AM310" s="25"/>
      <c r="AN310" s="25"/>
      <c r="AO310" s="25"/>
      <c r="AP310" s="25"/>
      <c r="AQ310" s="25"/>
      <c r="AR310" s="25"/>
      <c r="AS310" s="25"/>
      <c r="AT310" s="25"/>
      <c r="AU310" s="25"/>
      <c r="AV310" s="25"/>
      <c r="AW310" s="25"/>
      <c r="AX310" s="25"/>
      <c r="AY310" s="25"/>
      <c r="AZ310" s="25"/>
      <c r="BA310" s="25"/>
      <c r="BB310" s="25"/>
      <c r="BC310" s="25"/>
      <c r="BD310" s="25"/>
      <c r="BE310" s="25"/>
      <c r="BF310" s="25"/>
      <c r="BG310" s="25"/>
      <c r="BH310" s="25"/>
      <c r="BI310" s="17">
        <f t="shared" si="25"/>
        <v>38.327550000000002</v>
      </c>
      <c r="BJ310" s="16">
        <f t="shared" si="26"/>
        <v>0</v>
      </c>
      <c r="BK310" s="16">
        <f t="shared" si="27"/>
        <v>38.327550000000002</v>
      </c>
      <c r="BL310" s="16"/>
      <c r="BM310" s="16"/>
      <c r="BN310" s="16"/>
      <c r="BO310" s="16"/>
      <c r="BP310" s="16"/>
      <c r="BQ310" s="16"/>
      <c r="BR310" s="16"/>
      <c r="BS310" s="16"/>
      <c r="BT310" s="17">
        <f t="shared" si="28"/>
        <v>38.327550000000002</v>
      </c>
      <c r="BU310" s="26"/>
    </row>
    <row r="311" spans="1:73" s="57" customFormat="1" ht="51" x14ac:dyDescent="0.25">
      <c r="A311" s="20" t="s">
        <v>89</v>
      </c>
      <c r="B311" s="20" t="s">
        <v>91</v>
      </c>
      <c r="C311" s="20" t="s">
        <v>90</v>
      </c>
      <c r="D311" s="20" t="s">
        <v>203</v>
      </c>
      <c r="E311" s="4" t="s">
        <v>221</v>
      </c>
      <c r="F311" s="20" t="s">
        <v>208</v>
      </c>
      <c r="G311" s="20" t="s">
        <v>411</v>
      </c>
      <c r="H311" s="20">
        <v>2022</v>
      </c>
      <c r="I311" s="20" t="s">
        <v>473</v>
      </c>
      <c r="J311" s="21" t="s">
        <v>473</v>
      </c>
      <c r="K311" s="20"/>
      <c r="L311" s="4"/>
      <c r="M311" s="4"/>
      <c r="N311" s="4"/>
      <c r="O311" s="4"/>
      <c r="P311" s="10">
        <v>202</v>
      </c>
      <c r="Q311" s="10">
        <v>56</v>
      </c>
      <c r="R311" s="11">
        <v>7</v>
      </c>
      <c r="S311" s="12" t="s">
        <v>480</v>
      </c>
      <c r="T311" s="12">
        <v>8888</v>
      </c>
      <c r="U311" s="12">
        <v>8888</v>
      </c>
      <c r="V311" s="4" t="str">
        <f>VLOOKUP(W311,'Ítems Presupuestarios'!$A$4:$C$42,3,FALSE)</f>
        <v>78-Transferencias o Donaciones para Inversión</v>
      </c>
      <c r="W311" s="4">
        <v>780204</v>
      </c>
      <c r="X311" s="4" t="str">
        <f>VLOOKUP(W311,'Ítems Presupuestarios'!$A$4:$C$42,2,FALSE)</f>
        <v>Transferencias y Donaciones al Sector Privado no Financiero</v>
      </c>
      <c r="Y311" s="25"/>
      <c r="Z311" s="25"/>
      <c r="AA311" s="25"/>
      <c r="AB311" s="25"/>
      <c r="AC311" s="25"/>
      <c r="AD311" s="25"/>
      <c r="AE311" s="25">
        <v>4903.2</v>
      </c>
      <c r="AF311" s="25"/>
      <c r="AG311" s="25"/>
      <c r="AH311" s="25"/>
      <c r="AI311" s="25"/>
      <c r="AJ311" s="25"/>
      <c r="AK311" s="25"/>
      <c r="AL311" s="25"/>
      <c r="AM311" s="25"/>
      <c r="AN311" s="25"/>
      <c r="AO311" s="25"/>
      <c r="AP311" s="25"/>
      <c r="AQ311" s="25"/>
      <c r="AR311" s="25"/>
      <c r="AS311" s="25"/>
      <c r="AT311" s="25"/>
      <c r="AU311" s="25"/>
      <c r="AV311" s="25"/>
      <c r="AW311" s="25"/>
      <c r="AX311" s="25"/>
      <c r="AY311" s="25"/>
      <c r="AZ311" s="25"/>
      <c r="BA311" s="25"/>
      <c r="BB311" s="25"/>
      <c r="BC311" s="25"/>
      <c r="BD311" s="25"/>
      <c r="BE311" s="25"/>
      <c r="BF311" s="25"/>
      <c r="BG311" s="25"/>
      <c r="BH311" s="25"/>
      <c r="BI311" s="17">
        <f t="shared" si="25"/>
        <v>4903.2</v>
      </c>
      <c r="BJ311" s="16">
        <f t="shared" si="26"/>
        <v>0</v>
      </c>
      <c r="BK311" s="16">
        <f t="shared" si="27"/>
        <v>4903.2</v>
      </c>
      <c r="BL311" s="16"/>
      <c r="BM311" s="16"/>
      <c r="BN311" s="16"/>
      <c r="BO311" s="16"/>
      <c r="BP311" s="16"/>
      <c r="BQ311" s="16"/>
      <c r="BR311" s="16"/>
      <c r="BS311" s="16"/>
      <c r="BT311" s="17">
        <f t="shared" si="28"/>
        <v>4903.2</v>
      </c>
      <c r="BU311" s="26"/>
    </row>
    <row r="312" spans="1:73" s="57" customFormat="1" ht="51" x14ac:dyDescent="0.25">
      <c r="A312" s="20" t="s">
        <v>89</v>
      </c>
      <c r="B312" s="20" t="s">
        <v>91</v>
      </c>
      <c r="C312" s="20" t="s">
        <v>90</v>
      </c>
      <c r="D312" s="20" t="s">
        <v>203</v>
      </c>
      <c r="E312" s="4" t="s">
        <v>221</v>
      </c>
      <c r="F312" s="20" t="s">
        <v>208</v>
      </c>
      <c r="G312" s="20" t="s">
        <v>412</v>
      </c>
      <c r="H312" s="20">
        <v>2022</v>
      </c>
      <c r="I312" s="20" t="s">
        <v>450</v>
      </c>
      <c r="J312" s="21" t="s">
        <v>450</v>
      </c>
      <c r="K312" s="20"/>
      <c r="L312" s="4"/>
      <c r="M312" s="4"/>
      <c r="N312" s="4"/>
      <c r="O312" s="4"/>
      <c r="P312" s="10">
        <v>202</v>
      </c>
      <c r="Q312" s="10">
        <v>56</v>
      </c>
      <c r="R312" s="11">
        <v>7</v>
      </c>
      <c r="S312" s="12" t="s">
        <v>480</v>
      </c>
      <c r="T312" s="12">
        <v>8888</v>
      </c>
      <c r="U312" s="12">
        <v>8888</v>
      </c>
      <c r="V312" s="4" t="str">
        <f>VLOOKUP(W312,'Ítems Presupuestarios'!$A$4:$C$42,3,FALSE)</f>
        <v>78-Transferencias o Donaciones para Inversión</v>
      </c>
      <c r="W312" s="4">
        <v>780204</v>
      </c>
      <c r="X312" s="4" t="str">
        <f>VLOOKUP(W312,'Ítems Presupuestarios'!$A$4:$C$42,2,FALSE)</f>
        <v>Transferencias y Donaciones al Sector Privado no Financiero</v>
      </c>
      <c r="Y312" s="25"/>
      <c r="Z312" s="25"/>
      <c r="AA312" s="25"/>
      <c r="AB312" s="25"/>
      <c r="AC312" s="25"/>
      <c r="AD312" s="25"/>
      <c r="AE312" s="25">
        <v>24.639150000000001</v>
      </c>
      <c r="AF312" s="25"/>
      <c r="AG312" s="25"/>
      <c r="AH312" s="25"/>
      <c r="AI312" s="25"/>
      <c r="AJ312" s="25"/>
      <c r="AK312" s="25"/>
      <c r="AL312" s="25"/>
      <c r="AM312" s="25"/>
      <c r="AN312" s="25"/>
      <c r="AO312" s="25"/>
      <c r="AP312" s="25"/>
      <c r="AQ312" s="25"/>
      <c r="AR312" s="25"/>
      <c r="AS312" s="25"/>
      <c r="AT312" s="25"/>
      <c r="AU312" s="25"/>
      <c r="AV312" s="25"/>
      <c r="AW312" s="25"/>
      <c r="AX312" s="25"/>
      <c r="AY312" s="25"/>
      <c r="AZ312" s="25"/>
      <c r="BA312" s="25"/>
      <c r="BB312" s="25"/>
      <c r="BC312" s="25"/>
      <c r="BD312" s="25"/>
      <c r="BE312" s="25"/>
      <c r="BF312" s="25"/>
      <c r="BG312" s="25"/>
      <c r="BH312" s="25"/>
      <c r="BI312" s="17">
        <f t="shared" si="25"/>
        <v>24.639150000000001</v>
      </c>
      <c r="BJ312" s="16">
        <f t="shared" si="26"/>
        <v>0</v>
      </c>
      <c r="BK312" s="16">
        <f t="shared" si="27"/>
        <v>24.639150000000001</v>
      </c>
      <c r="BL312" s="16"/>
      <c r="BM312" s="16"/>
      <c r="BN312" s="16"/>
      <c r="BO312" s="16"/>
      <c r="BP312" s="16"/>
      <c r="BQ312" s="16"/>
      <c r="BR312" s="16"/>
      <c r="BS312" s="16"/>
      <c r="BT312" s="17">
        <f t="shared" si="28"/>
        <v>24.639150000000001</v>
      </c>
      <c r="BU312" s="26"/>
    </row>
    <row r="313" spans="1:73" s="57" customFormat="1" ht="38.25" x14ac:dyDescent="0.25">
      <c r="A313" s="20" t="s">
        <v>89</v>
      </c>
      <c r="B313" s="20" t="s">
        <v>91</v>
      </c>
      <c r="C313" s="20" t="s">
        <v>90</v>
      </c>
      <c r="D313" s="20" t="s">
        <v>92</v>
      </c>
      <c r="E313" s="4" t="s">
        <v>207</v>
      </c>
      <c r="F313" s="20" t="s">
        <v>208</v>
      </c>
      <c r="G313" s="20" t="s">
        <v>413</v>
      </c>
      <c r="H313" s="20">
        <v>2022</v>
      </c>
      <c r="I313" s="20" t="s">
        <v>474</v>
      </c>
      <c r="J313" s="21" t="s">
        <v>474</v>
      </c>
      <c r="K313" s="20"/>
      <c r="L313" s="4"/>
      <c r="M313" s="4"/>
      <c r="N313" s="4"/>
      <c r="O313" s="4"/>
      <c r="P313" s="10">
        <v>202</v>
      </c>
      <c r="Q313" s="10">
        <v>56</v>
      </c>
      <c r="R313" s="11">
        <v>7</v>
      </c>
      <c r="S313" s="12" t="s">
        <v>480</v>
      </c>
      <c r="T313" s="12">
        <v>8888</v>
      </c>
      <c r="U313" s="12">
        <v>8888</v>
      </c>
      <c r="V313" s="4" t="str">
        <f>VLOOKUP(W313,'Ítems Presupuestarios'!$A$4:$C$42,3,FALSE)</f>
        <v>78-Transferencias o Donaciones para Inversión</v>
      </c>
      <c r="W313" s="4">
        <v>780204</v>
      </c>
      <c r="X313" s="4" t="str">
        <f>VLOOKUP(W313,'Ítems Presupuestarios'!$A$4:$C$42,2,FALSE)</f>
        <v>Transferencias y Donaciones al Sector Privado no Financiero</v>
      </c>
      <c r="Y313" s="25"/>
      <c r="Z313" s="25"/>
      <c r="AA313" s="25"/>
      <c r="AB313" s="25"/>
      <c r="AC313" s="25"/>
      <c r="AD313" s="25"/>
      <c r="AE313" s="25">
        <v>3959.75</v>
      </c>
      <c r="AF313" s="25"/>
      <c r="AG313" s="25"/>
      <c r="AH313" s="25"/>
      <c r="AI313" s="25"/>
      <c r="AJ313" s="25"/>
      <c r="AK313" s="25"/>
      <c r="AL313" s="25"/>
      <c r="AM313" s="25"/>
      <c r="AN313" s="25"/>
      <c r="AO313" s="25"/>
      <c r="AP313" s="25"/>
      <c r="AQ313" s="25"/>
      <c r="AR313" s="25"/>
      <c r="AS313" s="25"/>
      <c r="AT313" s="25"/>
      <c r="AU313" s="25"/>
      <c r="AV313" s="25"/>
      <c r="AW313" s="25"/>
      <c r="AX313" s="25"/>
      <c r="AY313" s="25"/>
      <c r="AZ313" s="25"/>
      <c r="BA313" s="25"/>
      <c r="BB313" s="25"/>
      <c r="BC313" s="25"/>
      <c r="BD313" s="25"/>
      <c r="BE313" s="25"/>
      <c r="BF313" s="25"/>
      <c r="BG313" s="25"/>
      <c r="BH313" s="25"/>
      <c r="BI313" s="17">
        <f t="shared" si="25"/>
        <v>3959.75</v>
      </c>
      <c r="BJ313" s="16">
        <f t="shared" si="26"/>
        <v>0</v>
      </c>
      <c r="BK313" s="16">
        <f t="shared" si="27"/>
        <v>3959.75</v>
      </c>
      <c r="BL313" s="16">
        <v>3959.75</v>
      </c>
      <c r="BM313" s="16"/>
      <c r="BN313" s="16"/>
      <c r="BO313" s="16"/>
      <c r="BP313" s="16"/>
      <c r="BQ313" s="16"/>
      <c r="BR313" s="16"/>
      <c r="BS313" s="16"/>
      <c r="BT313" s="17">
        <f t="shared" si="28"/>
        <v>0</v>
      </c>
      <c r="BU313" s="26"/>
    </row>
    <row r="314" spans="1:73" s="57" customFormat="1" ht="38.25" x14ac:dyDescent="0.25">
      <c r="A314" s="20" t="s">
        <v>89</v>
      </c>
      <c r="B314" s="20" t="s">
        <v>91</v>
      </c>
      <c r="C314" s="20" t="s">
        <v>90</v>
      </c>
      <c r="D314" s="20" t="s">
        <v>92</v>
      </c>
      <c r="E314" s="4" t="s">
        <v>207</v>
      </c>
      <c r="F314" s="20" t="s">
        <v>208</v>
      </c>
      <c r="G314" s="20" t="s">
        <v>414</v>
      </c>
      <c r="H314" s="20">
        <v>2022</v>
      </c>
      <c r="I314" s="20" t="s">
        <v>450</v>
      </c>
      <c r="J314" s="21" t="s">
        <v>450</v>
      </c>
      <c r="K314" s="20"/>
      <c r="L314" s="4"/>
      <c r="M314" s="4"/>
      <c r="N314" s="4"/>
      <c r="O314" s="4"/>
      <c r="P314" s="10">
        <v>202</v>
      </c>
      <c r="Q314" s="10">
        <v>56</v>
      </c>
      <c r="R314" s="11">
        <v>7</v>
      </c>
      <c r="S314" s="12" t="s">
        <v>480</v>
      </c>
      <c r="T314" s="12">
        <v>8888</v>
      </c>
      <c r="U314" s="12">
        <v>8888</v>
      </c>
      <c r="V314" s="4" t="str">
        <f>VLOOKUP(W314,'Ítems Presupuestarios'!$A$4:$C$42,3,FALSE)</f>
        <v>78-Transferencias o Donaciones para Inversión</v>
      </c>
      <c r="W314" s="4">
        <v>780204</v>
      </c>
      <c r="X314" s="4" t="str">
        <f>VLOOKUP(W314,'Ítems Presupuestarios'!$A$4:$C$42,2,FALSE)</f>
        <v>Transferencias y Donaciones al Sector Privado no Financiero</v>
      </c>
      <c r="Y314" s="25"/>
      <c r="Z314" s="25"/>
      <c r="AA314" s="25"/>
      <c r="AB314" s="25"/>
      <c r="AC314" s="25"/>
      <c r="AD314" s="25"/>
      <c r="AE314" s="25">
        <v>19.898250000000001</v>
      </c>
      <c r="AF314" s="25"/>
      <c r="AG314" s="25"/>
      <c r="AH314" s="25"/>
      <c r="AI314" s="25"/>
      <c r="AJ314" s="25"/>
      <c r="AK314" s="25"/>
      <c r="AL314" s="25"/>
      <c r="AM314" s="25"/>
      <c r="AN314" s="25"/>
      <c r="AO314" s="25"/>
      <c r="AP314" s="25"/>
      <c r="AQ314" s="25"/>
      <c r="AR314" s="25"/>
      <c r="AS314" s="25"/>
      <c r="AT314" s="25"/>
      <c r="AU314" s="25"/>
      <c r="AV314" s="25"/>
      <c r="AW314" s="25"/>
      <c r="AX314" s="25"/>
      <c r="AY314" s="25"/>
      <c r="AZ314" s="25"/>
      <c r="BA314" s="25"/>
      <c r="BB314" s="25"/>
      <c r="BC314" s="25"/>
      <c r="BD314" s="25"/>
      <c r="BE314" s="25"/>
      <c r="BF314" s="25"/>
      <c r="BG314" s="25"/>
      <c r="BH314" s="25"/>
      <c r="BI314" s="17">
        <f t="shared" si="25"/>
        <v>19.898250000000001</v>
      </c>
      <c r="BJ314" s="16">
        <f t="shared" si="26"/>
        <v>0</v>
      </c>
      <c r="BK314" s="16">
        <f t="shared" si="27"/>
        <v>19.898250000000001</v>
      </c>
      <c r="BL314" s="16">
        <v>19.899999999999999</v>
      </c>
      <c r="BM314" s="16"/>
      <c r="BN314" s="16"/>
      <c r="BO314" s="16"/>
      <c r="BP314" s="16"/>
      <c r="BQ314" s="16"/>
      <c r="BR314" s="16"/>
      <c r="BS314" s="16"/>
      <c r="BT314" s="17">
        <f t="shared" si="28"/>
        <v>-1.7499999999976978E-3</v>
      </c>
      <c r="BU314" s="26"/>
    </row>
    <row r="315" spans="1:73" s="57" customFormat="1" ht="38.25" x14ac:dyDescent="0.25">
      <c r="A315" s="20" t="s">
        <v>89</v>
      </c>
      <c r="B315" s="20" t="s">
        <v>91</v>
      </c>
      <c r="C315" s="20" t="s">
        <v>90</v>
      </c>
      <c r="D315" s="20" t="s">
        <v>92</v>
      </c>
      <c r="E315" s="4" t="s">
        <v>211</v>
      </c>
      <c r="F315" s="20" t="s">
        <v>212</v>
      </c>
      <c r="G315" s="20" t="s">
        <v>415</v>
      </c>
      <c r="H315" s="20">
        <v>2022</v>
      </c>
      <c r="I315" s="20" t="s">
        <v>474</v>
      </c>
      <c r="J315" s="21" t="s">
        <v>474</v>
      </c>
      <c r="K315" s="20"/>
      <c r="L315" s="4"/>
      <c r="M315" s="4"/>
      <c r="N315" s="4"/>
      <c r="O315" s="4"/>
      <c r="P315" s="10">
        <v>202</v>
      </c>
      <c r="Q315" s="10">
        <v>56</v>
      </c>
      <c r="R315" s="11">
        <v>7</v>
      </c>
      <c r="S315" s="12" t="s">
        <v>480</v>
      </c>
      <c r="T315" s="12">
        <v>8888</v>
      </c>
      <c r="U315" s="12">
        <v>8888</v>
      </c>
      <c r="V315" s="4" t="str">
        <f>VLOOKUP(W315,'Ítems Presupuestarios'!$A$4:$C$42,3,FALSE)</f>
        <v>78-Transferencias o Donaciones para Inversión</v>
      </c>
      <c r="W315" s="4">
        <v>780204</v>
      </c>
      <c r="X315" s="4" t="str">
        <f>VLOOKUP(W315,'Ítems Presupuestarios'!$A$4:$C$42,2,FALSE)</f>
        <v>Transferencias y Donaciones al Sector Privado no Financiero</v>
      </c>
      <c r="Y315" s="25"/>
      <c r="Z315" s="25"/>
      <c r="AA315" s="25"/>
      <c r="AB315" s="25"/>
      <c r="AC315" s="25"/>
      <c r="AD315" s="25"/>
      <c r="AE315" s="25">
        <v>5807.64</v>
      </c>
      <c r="AF315" s="25"/>
      <c r="AG315" s="25"/>
      <c r="AH315" s="25"/>
      <c r="AI315" s="25"/>
      <c r="AJ315" s="25"/>
      <c r="AK315" s="25"/>
      <c r="AL315" s="25"/>
      <c r="AM315" s="25"/>
      <c r="AN315" s="25"/>
      <c r="AO315" s="25"/>
      <c r="AP315" s="25"/>
      <c r="AQ315" s="25"/>
      <c r="AR315" s="25"/>
      <c r="AS315" s="25"/>
      <c r="AT315" s="25"/>
      <c r="AU315" s="25"/>
      <c r="AV315" s="25"/>
      <c r="AW315" s="25"/>
      <c r="AX315" s="25"/>
      <c r="AY315" s="25"/>
      <c r="AZ315" s="25"/>
      <c r="BA315" s="25"/>
      <c r="BB315" s="25"/>
      <c r="BC315" s="25"/>
      <c r="BD315" s="25"/>
      <c r="BE315" s="25"/>
      <c r="BF315" s="25"/>
      <c r="BG315" s="25"/>
      <c r="BH315" s="25"/>
      <c r="BI315" s="17">
        <f t="shared" si="25"/>
        <v>5807.64</v>
      </c>
      <c r="BJ315" s="16">
        <f t="shared" si="26"/>
        <v>0</v>
      </c>
      <c r="BK315" s="16">
        <f t="shared" si="27"/>
        <v>5807.64</v>
      </c>
      <c r="BL315" s="16">
        <v>5807.64</v>
      </c>
      <c r="BM315" s="16"/>
      <c r="BN315" s="16"/>
      <c r="BO315" s="16"/>
      <c r="BP315" s="16"/>
      <c r="BQ315" s="16"/>
      <c r="BR315" s="16"/>
      <c r="BS315" s="16"/>
      <c r="BT315" s="17">
        <f t="shared" si="28"/>
        <v>0</v>
      </c>
      <c r="BU315" s="26"/>
    </row>
    <row r="316" spans="1:73" s="57" customFormat="1" ht="38.25" x14ac:dyDescent="0.25">
      <c r="A316" s="20" t="s">
        <v>89</v>
      </c>
      <c r="B316" s="20" t="s">
        <v>91</v>
      </c>
      <c r="C316" s="20" t="s">
        <v>90</v>
      </c>
      <c r="D316" s="20" t="s">
        <v>92</v>
      </c>
      <c r="E316" s="4" t="s">
        <v>211</v>
      </c>
      <c r="F316" s="20" t="s">
        <v>212</v>
      </c>
      <c r="G316" s="20" t="s">
        <v>416</v>
      </c>
      <c r="H316" s="20">
        <v>2022</v>
      </c>
      <c r="I316" s="20" t="s">
        <v>448</v>
      </c>
      <c r="J316" s="21" t="s">
        <v>448</v>
      </c>
      <c r="K316" s="20"/>
      <c r="L316" s="4"/>
      <c r="M316" s="4"/>
      <c r="N316" s="4"/>
      <c r="O316" s="4"/>
      <c r="P316" s="10">
        <v>202</v>
      </c>
      <c r="Q316" s="10">
        <v>56</v>
      </c>
      <c r="R316" s="11">
        <v>7</v>
      </c>
      <c r="S316" s="12" t="s">
        <v>480</v>
      </c>
      <c r="T316" s="12">
        <v>8888</v>
      </c>
      <c r="U316" s="12">
        <v>8888</v>
      </c>
      <c r="V316" s="4" t="str">
        <f>VLOOKUP(W316,'Ítems Presupuestarios'!$A$4:$C$42,3,FALSE)</f>
        <v>78-Transferencias o Donaciones para Inversión</v>
      </c>
      <c r="W316" s="4">
        <v>780204</v>
      </c>
      <c r="X316" s="4" t="str">
        <f>VLOOKUP(W316,'Ítems Presupuestarios'!$A$4:$C$42,2,FALSE)</f>
        <v>Transferencias y Donaciones al Sector Privado no Financiero</v>
      </c>
      <c r="Y316" s="25"/>
      <c r="Z316" s="25"/>
      <c r="AA316" s="25"/>
      <c r="AB316" s="25"/>
      <c r="AC316" s="25"/>
      <c r="AD316" s="25"/>
      <c r="AE316" s="25">
        <v>29.184100000000004</v>
      </c>
      <c r="AF316" s="25"/>
      <c r="AG316" s="25"/>
      <c r="AH316" s="25"/>
      <c r="AI316" s="25"/>
      <c r="AJ316" s="25"/>
      <c r="AK316" s="25"/>
      <c r="AL316" s="25"/>
      <c r="AM316" s="25"/>
      <c r="AN316" s="25"/>
      <c r="AO316" s="25"/>
      <c r="AP316" s="25"/>
      <c r="AQ316" s="25"/>
      <c r="AR316" s="25"/>
      <c r="AS316" s="25"/>
      <c r="AT316" s="25"/>
      <c r="AU316" s="25"/>
      <c r="AV316" s="25"/>
      <c r="AW316" s="25"/>
      <c r="AX316" s="25"/>
      <c r="AY316" s="25"/>
      <c r="AZ316" s="25"/>
      <c r="BA316" s="25"/>
      <c r="BB316" s="25"/>
      <c r="BC316" s="25"/>
      <c r="BD316" s="25"/>
      <c r="BE316" s="25"/>
      <c r="BF316" s="25"/>
      <c r="BG316" s="25"/>
      <c r="BH316" s="25"/>
      <c r="BI316" s="17">
        <f t="shared" si="25"/>
        <v>29.184100000000004</v>
      </c>
      <c r="BJ316" s="16">
        <f t="shared" si="26"/>
        <v>0</v>
      </c>
      <c r="BK316" s="16">
        <f t="shared" si="27"/>
        <v>29.184100000000004</v>
      </c>
      <c r="BL316" s="16">
        <v>29.18</v>
      </c>
      <c r="BM316" s="16"/>
      <c r="BN316" s="16"/>
      <c r="BO316" s="16"/>
      <c r="BP316" s="16"/>
      <c r="BQ316" s="16"/>
      <c r="BR316" s="16"/>
      <c r="BS316" s="16"/>
      <c r="BT316" s="17">
        <f t="shared" si="28"/>
        <v>4.1000000000046555E-3</v>
      </c>
      <c r="BU316" s="26"/>
    </row>
    <row r="317" spans="1:73" s="57" customFormat="1" ht="51" x14ac:dyDescent="0.25">
      <c r="A317" s="20" t="s">
        <v>89</v>
      </c>
      <c r="B317" s="20" t="s">
        <v>91</v>
      </c>
      <c r="C317" s="20" t="s">
        <v>90</v>
      </c>
      <c r="D317" s="20" t="s">
        <v>203</v>
      </c>
      <c r="E317" s="4" t="s">
        <v>215</v>
      </c>
      <c r="F317" s="20" t="s">
        <v>216</v>
      </c>
      <c r="G317" s="20" t="s">
        <v>417</v>
      </c>
      <c r="H317" s="20">
        <v>2022</v>
      </c>
      <c r="I317" s="20" t="s">
        <v>474</v>
      </c>
      <c r="J317" s="21" t="s">
        <v>474</v>
      </c>
      <c r="K317" s="20"/>
      <c r="L317" s="4"/>
      <c r="M317" s="4"/>
      <c r="N317" s="4"/>
      <c r="O317" s="4"/>
      <c r="P317" s="10">
        <v>202</v>
      </c>
      <c r="Q317" s="10">
        <v>56</v>
      </c>
      <c r="R317" s="11">
        <v>7</v>
      </c>
      <c r="S317" s="12" t="s">
        <v>480</v>
      </c>
      <c r="T317" s="12">
        <v>8888</v>
      </c>
      <c r="U317" s="12">
        <v>8888</v>
      </c>
      <c r="V317" s="4" t="str">
        <f>VLOOKUP(W317,'Ítems Presupuestarios'!$A$4:$C$42,3,FALSE)</f>
        <v>78-Transferencias o Donaciones para Inversión</v>
      </c>
      <c r="W317" s="4">
        <v>780204</v>
      </c>
      <c r="X317" s="4" t="str">
        <f>VLOOKUP(W317,'Ítems Presupuestarios'!$A$4:$C$42,2,FALSE)</f>
        <v>Transferencias y Donaciones al Sector Privado no Financiero</v>
      </c>
      <c r="Y317" s="25"/>
      <c r="Z317" s="25"/>
      <c r="AA317" s="25"/>
      <c r="AB317" s="25"/>
      <c r="AC317" s="25"/>
      <c r="AD317" s="25"/>
      <c r="AE317" s="25">
        <v>73915.47</v>
      </c>
      <c r="AF317" s="25"/>
      <c r="AG317" s="25"/>
      <c r="AH317" s="25"/>
      <c r="AI317" s="25"/>
      <c r="AJ317" s="25"/>
      <c r="AK317" s="25"/>
      <c r="AL317" s="25"/>
      <c r="AM317" s="25"/>
      <c r="AN317" s="25"/>
      <c r="AO317" s="25"/>
      <c r="AP317" s="25"/>
      <c r="AQ317" s="25"/>
      <c r="AR317" s="25"/>
      <c r="AS317" s="25"/>
      <c r="AT317" s="25"/>
      <c r="AU317" s="25"/>
      <c r="AV317" s="25"/>
      <c r="AW317" s="25"/>
      <c r="AX317" s="25"/>
      <c r="AY317" s="25"/>
      <c r="AZ317" s="25"/>
      <c r="BA317" s="25"/>
      <c r="BB317" s="25"/>
      <c r="BC317" s="25"/>
      <c r="BD317" s="25"/>
      <c r="BE317" s="25"/>
      <c r="BF317" s="25"/>
      <c r="BG317" s="25"/>
      <c r="BH317" s="25"/>
      <c r="BI317" s="17">
        <f t="shared" si="25"/>
        <v>73915.47</v>
      </c>
      <c r="BJ317" s="16">
        <f t="shared" si="26"/>
        <v>0</v>
      </c>
      <c r="BK317" s="16">
        <f t="shared" si="27"/>
        <v>73915.47</v>
      </c>
      <c r="BL317" s="16"/>
      <c r="BM317" s="16"/>
      <c r="BN317" s="16"/>
      <c r="BO317" s="16"/>
      <c r="BP317" s="16"/>
      <c r="BQ317" s="16"/>
      <c r="BR317" s="16"/>
      <c r="BS317" s="16"/>
      <c r="BT317" s="17">
        <f t="shared" si="28"/>
        <v>73915.47</v>
      </c>
      <c r="BU317" s="26"/>
    </row>
    <row r="318" spans="1:73" s="57" customFormat="1" ht="51" x14ac:dyDescent="0.25">
      <c r="A318" s="20" t="s">
        <v>89</v>
      </c>
      <c r="B318" s="20" t="s">
        <v>91</v>
      </c>
      <c r="C318" s="20" t="s">
        <v>90</v>
      </c>
      <c r="D318" s="20" t="s">
        <v>203</v>
      </c>
      <c r="E318" s="4" t="s">
        <v>215</v>
      </c>
      <c r="F318" s="20" t="s">
        <v>216</v>
      </c>
      <c r="G318" s="20" t="s">
        <v>418</v>
      </c>
      <c r="H318" s="20">
        <v>2022</v>
      </c>
      <c r="I318" s="20" t="s">
        <v>450</v>
      </c>
      <c r="J318" s="21" t="s">
        <v>450</v>
      </c>
      <c r="K318" s="20"/>
      <c r="L318" s="4"/>
      <c r="M318" s="4"/>
      <c r="N318" s="4"/>
      <c r="O318" s="4"/>
      <c r="P318" s="10">
        <v>202</v>
      </c>
      <c r="Q318" s="10">
        <v>56</v>
      </c>
      <c r="R318" s="11">
        <v>7</v>
      </c>
      <c r="S318" s="12" t="s">
        <v>480</v>
      </c>
      <c r="T318" s="12">
        <v>8888</v>
      </c>
      <c r="U318" s="12">
        <v>8888</v>
      </c>
      <c r="V318" s="4" t="str">
        <f>VLOOKUP(W318,'Ítems Presupuestarios'!$A$4:$C$42,3,FALSE)</f>
        <v>78-Transferencias o Donaciones para Inversión</v>
      </c>
      <c r="W318" s="4">
        <v>780204</v>
      </c>
      <c r="X318" s="4" t="str">
        <f>VLOOKUP(W318,'Ítems Presupuestarios'!$A$4:$C$42,2,FALSE)</f>
        <v>Transferencias y Donaciones al Sector Privado no Financiero</v>
      </c>
      <c r="Y318" s="25"/>
      <c r="Z318" s="25"/>
      <c r="AA318" s="25"/>
      <c r="AB318" s="25"/>
      <c r="AC318" s="25"/>
      <c r="AD318" s="25"/>
      <c r="AE318" s="25">
        <v>371.43449999999996</v>
      </c>
      <c r="AF318" s="25"/>
      <c r="AG318" s="25"/>
      <c r="AH318" s="25"/>
      <c r="AI318" s="25"/>
      <c r="AJ318" s="25"/>
      <c r="AK318" s="25"/>
      <c r="AL318" s="25"/>
      <c r="AM318" s="25"/>
      <c r="AN318" s="25"/>
      <c r="AO318" s="25"/>
      <c r="AP318" s="25"/>
      <c r="AQ318" s="25"/>
      <c r="AR318" s="25"/>
      <c r="AS318" s="25"/>
      <c r="AT318" s="25"/>
      <c r="AU318" s="25"/>
      <c r="AV318" s="25"/>
      <c r="AW318" s="25"/>
      <c r="AX318" s="25"/>
      <c r="AY318" s="25"/>
      <c r="AZ318" s="25"/>
      <c r="BA318" s="25"/>
      <c r="BB318" s="25"/>
      <c r="BC318" s="25"/>
      <c r="BD318" s="25"/>
      <c r="BE318" s="25"/>
      <c r="BF318" s="25"/>
      <c r="BG318" s="25"/>
      <c r="BH318" s="25"/>
      <c r="BI318" s="17">
        <f t="shared" si="25"/>
        <v>371.43449999999996</v>
      </c>
      <c r="BJ318" s="16">
        <f t="shared" si="26"/>
        <v>0</v>
      </c>
      <c r="BK318" s="16">
        <f t="shared" si="27"/>
        <v>371.43449999999996</v>
      </c>
      <c r="BL318" s="16"/>
      <c r="BM318" s="16"/>
      <c r="BN318" s="16"/>
      <c r="BO318" s="16"/>
      <c r="BP318" s="16"/>
      <c r="BQ318" s="16"/>
      <c r="BR318" s="16"/>
      <c r="BS318" s="16"/>
      <c r="BT318" s="17">
        <f t="shared" si="28"/>
        <v>371.43449999999996</v>
      </c>
      <c r="BU318" s="26"/>
    </row>
    <row r="319" spans="1:73" s="57" customFormat="1" ht="51" x14ac:dyDescent="0.25">
      <c r="A319" s="20" t="s">
        <v>89</v>
      </c>
      <c r="B319" s="20" t="s">
        <v>91</v>
      </c>
      <c r="C319" s="20" t="s">
        <v>90</v>
      </c>
      <c r="D319" s="20" t="s">
        <v>203</v>
      </c>
      <c r="E319" s="4" t="s">
        <v>219</v>
      </c>
      <c r="F319" s="20" t="s">
        <v>212</v>
      </c>
      <c r="G319" s="20" t="s">
        <v>415</v>
      </c>
      <c r="H319" s="20">
        <v>2022</v>
      </c>
      <c r="I319" s="20" t="s">
        <v>474</v>
      </c>
      <c r="J319" s="21" t="s">
        <v>474</v>
      </c>
      <c r="K319" s="20"/>
      <c r="L319" s="4"/>
      <c r="M319" s="4"/>
      <c r="N319" s="4"/>
      <c r="O319" s="4"/>
      <c r="P319" s="10">
        <v>202</v>
      </c>
      <c r="Q319" s="10">
        <v>56</v>
      </c>
      <c r="R319" s="11">
        <v>7</v>
      </c>
      <c r="S319" s="12" t="s">
        <v>480</v>
      </c>
      <c r="T319" s="12">
        <v>8888</v>
      </c>
      <c r="U319" s="12">
        <v>8888</v>
      </c>
      <c r="V319" s="4" t="str">
        <f>VLOOKUP(W319,'Ítems Presupuestarios'!$A$4:$C$42,3,FALSE)</f>
        <v>78-Transferencias o Donaciones para Inversión</v>
      </c>
      <c r="W319" s="4">
        <v>780204</v>
      </c>
      <c r="X319" s="4" t="str">
        <f>VLOOKUP(W319,'Ítems Presupuestarios'!$A$4:$C$42,2,FALSE)</f>
        <v>Transferencias y Donaciones al Sector Privado no Financiero</v>
      </c>
      <c r="Y319" s="25"/>
      <c r="Z319" s="25"/>
      <c r="AA319" s="25"/>
      <c r="AB319" s="25"/>
      <c r="AC319" s="25"/>
      <c r="AD319" s="25"/>
      <c r="AE319" s="25">
        <v>9239.43</v>
      </c>
      <c r="AF319" s="25"/>
      <c r="AG319" s="25"/>
      <c r="AH319" s="25"/>
      <c r="AI319" s="25"/>
      <c r="AJ319" s="25"/>
      <c r="AK319" s="25"/>
      <c r="AL319" s="25"/>
      <c r="AM319" s="25"/>
      <c r="AN319" s="25"/>
      <c r="AO319" s="25"/>
      <c r="AP319" s="25"/>
      <c r="AQ319" s="25"/>
      <c r="AR319" s="25"/>
      <c r="AS319" s="25"/>
      <c r="AT319" s="25"/>
      <c r="AU319" s="25"/>
      <c r="AV319" s="25"/>
      <c r="AW319" s="25"/>
      <c r="AX319" s="25"/>
      <c r="AY319" s="25"/>
      <c r="AZ319" s="25"/>
      <c r="BA319" s="25"/>
      <c r="BB319" s="25"/>
      <c r="BC319" s="25"/>
      <c r="BD319" s="25"/>
      <c r="BE319" s="25"/>
      <c r="BF319" s="25"/>
      <c r="BG319" s="25"/>
      <c r="BH319" s="25"/>
      <c r="BI319" s="17">
        <f t="shared" si="25"/>
        <v>9239.43</v>
      </c>
      <c r="BJ319" s="16">
        <f t="shared" si="26"/>
        <v>0</v>
      </c>
      <c r="BK319" s="16">
        <f t="shared" si="27"/>
        <v>9239.43</v>
      </c>
      <c r="BL319" s="16"/>
      <c r="BM319" s="16"/>
      <c r="BN319" s="16"/>
      <c r="BO319" s="16"/>
      <c r="BP319" s="16"/>
      <c r="BQ319" s="16"/>
      <c r="BR319" s="16"/>
      <c r="BS319" s="16"/>
      <c r="BT319" s="17">
        <f t="shared" si="28"/>
        <v>9239.43</v>
      </c>
      <c r="BU319" s="26"/>
    </row>
    <row r="320" spans="1:73" s="57" customFormat="1" ht="51" x14ac:dyDescent="0.25">
      <c r="A320" s="20" t="s">
        <v>89</v>
      </c>
      <c r="B320" s="20" t="s">
        <v>91</v>
      </c>
      <c r="C320" s="20" t="s">
        <v>90</v>
      </c>
      <c r="D320" s="20" t="s">
        <v>203</v>
      </c>
      <c r="E320" s="4" t="s">
        <v>219</v>
      </c>
      <c r="F320" s="20" t="s">
        <v>212</v>
      </c>
      <c r="G320" s="20" t="s">
        <v>416</v>
      </c>
      <c r="H320" s="20">
        <v>2022</v>
      </c>
      <c r="I320" s="20" t="s">
        <v>450</v>
      </c>
      <c r="J320" s="21" t="s">
        <v>450</v>
      </c>
      <c r="K320" s="20"/>
      <c r="L320" s="4"/>
      <c r="M320" s="4"/>
      <c r="N320" s="4"/>
      <c r="O320" s="4"/>
      <c r="P320" s="10">
        <v>202</v>
      </c>
      <c r="Q320" s="10">
        <v>56</v>
      </c>
      <c r="R320" s="11">
        <v>7</v>
      </c>
      <c r="S320" s="12" t="s">
        <v>480</v>
      </c>
      <c r="T320" s="12">
        <v>8888</v>
      </c>
      <c r="U320" s="12">
        <v>8888</v>
      </c>
      <c r="V320" s="4" t="str">
        <f>VLOOKUP(W320,'Ítems Presupuestarios'!$A$4:$C$42,3,FALSE)</f>
        <v>78-Transferencias o Donaciones para Inversión</v>
      </c>
      <c r="W320" s="4">
        <v>780204</v>
      </c>
      <c r="X320" s="4" t="str">
        <f>VLOOKUP(W320,'Ítems Presupuestarios'!$A$4:$C$42,2,FALSE)</f>
        <v>Transferencias y Donaciones al Sector Privado no Financiero</v>
      </c>
      <c r="Y320" s="25"/>
      <c r="Z320" s="25"/>
      <c r="AA320" s="25"/>
      <c r="AB320" s="25"/>
      <c r="AC320" s="25"/>
      <c r="AD320" s="25"/>
      <c r="AE320" s="25">
        <v>46.429300000000005</v>
      </c>
      <c r="AF320" s="25"/>
      <c r="AG320" s="25"/>
      <c r="AH320" s="25"/>
      <c r="AI320" s="25"/>
      <c r="AJ320" s="25"/>
      <c r="AK320" s="25"/>
      <c r="AL320" s="25"/>
      <c r="AM320" s="25"/>
      <c r="AN320" s="25"/>
      <c r="AO320" s="25"/>
      <c r="AP320" s="25"/>
      <c r="AQ320" s="25"/>
      <c r="AR320" s="25"/>
      <c r="AS320" s="25"/>
      <c r="AT320" s="25"/>
      <c r="AU320" s="25"/>
      <c r="AV320" s="25"/>
      <c r="AW320" s="25"/>
      <c r="AX320" s="25"/>
      <c r="AY320" s="25"/>
      <c r="AZ320" s="25"/>
      <c r="BA320" s="25"/>
      <c r="BB320" s="25"/>
      <c r="BC320" s="25"/>
      <c r="BD320" s="25"/>
      <c r="BE320" s="25"/>
      <c r="BF320" s="25"/>
      <c r="BG320" s="25"/>
      <c r="BH320" s="25"/>
      <c r="BI320" s="17">
        <f t="shared" si="25"/>
        <v>46.429300000000005</v>
      </c>
      <c r="BJ320" s="16">
        <f t="shared" si="26"/>
        <v>0</v>
      </c>
      <c r="BK320" s="16">
        <f t="shared" si="27"/>
        <v>46.429300000000005</v>
      </c>
      <c r="BL320" s="16"/>
      <c r="BM320" s="16"/>
      <c r="BN320" s="16"/>
      <c r="BO320" s="16"/>
      <c r="BP320" s="16"/>
      <c r="BQ320" s="16"/>
      <c r="BR320" s="16"/>
      <c r="BS320" s="16"/>
      <c r="BT320" s="17">
        <f t="shared" si="28"/>
        <v>46.429300000000005</v>
      </c>
      <c r="BU320" s="26"/>
    </row>
    <row r="321" spans="1:73" s="57" customFormat="1" ht="51" x14ac:dyDescent="0.25">
      <c r="A321" s="20" t="s">
        <v>89</v>
      </c>
      <c r="B321" s="20" t="s">
        <v>91</v>
      </c>
      <c r="C321" s="20" t="s">
        <v>90</v>
      </c>
      <c r="D321" s="20" t="s">
        <v>203</v>
      </c>
      <c r="E321" s="4" t="s">
        <v>221</v>
      </c>
      <c r="F321" s="20" t="s">
        <v>208</v>
      </c>
      <c r="G321" s="20" t="s">
        <v>419</v>
      </c>
      <c r="H321" s="20">
        <v>2022</v>
      </c>
      <c r="I321" s="20" t="s">
        <v>474</v>
      </c>
      <c r="J321" s="21" t="s">
        <v>474</v>
      </c>
      <c r="K321" s="20"/>
      <c r="L321" s="4"/>
      <c r="M321" s="4"/>
      <c r="N321" s="4"/>
      <c r="O321" s="4"/>
      <c r="P321" s="10">
        <v>202</v>
      </c>
      <c r="Q321" s="10">
        <v>56</v>
      </c>
      <c r="R321" s="11">
        <v>7</v>
      </c>
      <c r="S321" s="12" t="s">
        <v>480</v>
      </c>
      <c r="T321" s="12">
        <v>8888</v>
      </c>
      <c r="U321" s="12">
        <v>8888</v>
      </c>
      <c r="V321" s="4" t="str">
        <f>VLOOKUP(W321,'Ítems Presupuestarios'!$A$4:$C$42,3,FALSE)</f>
        <v>78-Transferencias o Donaciones para Inversión</v>
      </c>
      <c r="W321" s="4">
        <v>780204</v>
      </c>
      <c r="X321" s="4" t="str">
        <f>VLOOKUP(W321,'Ítems Presupuestarios'!$A$4:$C$42,2,FALSE)</f>
        <v>Transferencias y Donaciones al Sector Privado no Financiero</v>
      </c>
      <c r="Y321" s="25"/>
      <c r="Z321" s="25"/>
      <c r="AA321" s="25"/>
      <c r="AB321" s="25"/>
      <c r="AC321" s="25"/>
      <c r="AD321" s="25"/>
      <c r="AE321" s="25">
        <v>5939.64</v>
      </c>
      <c r="AF321" s="25"/>
      <c r="AG321" s="25"/>
      <c r="AH321" s="25"/>
      <c r="AI321" s="25"/>
      <c r="AJ321" s="25"/>
      <c r="AK321" s="25"/>
      <c r="AL321" s="25"/>
      <c r="AM321" s="25"/>
      <c r="AN321" s="25"/>
      <c r="AO321" s="25"/>
      <c r="AP321" s="25"/>
      <c r="AQ321" s="25"/>
      <c r="AR321" s="25"/>
      <c r="AS321" s="25"/>
      <c r="AT321" s="25"/>
      <c r="AU321" s="25"/>
      <c r="AV321" s="25"/>
      <c r="AW321" s="25"/>
      <c r="AX321" s="25"/>
      <c r="AY321" s="25"/>
      <c r="AZ321" s="25"/>
      <c r="BA321" s="25"/>
      <c r="BB321" s="25"/>
      <c r="BC321" s="25"/>
      <c r="BD321" s="25"/>
      <c r="BE321" s="25"/>
      <c r="BF321" s="25"/>
      <c r="BG321" s="25"/>
      <c r="BH321" s="25"/>
      <c r="BI321" s="17">
        <f t="shared" si="25"/>
        <v>5939.64</v>
      </c>
      <c r="BJ321" s="16">
        <f t="shared" si="26"/>
        <v>0</v>
      </c>
      <c r="BK321" s="16">
        <f t="shared" si="27"/>
        <v>5939.64</v>
      </c>
      <c r="BL321" s="16"/>
      <c r="BM321" s="16"/>
      <c r="BN321" s="16"/>
      <c r="BO321" s="16"/>
      <c r="BP321" s="16"/>
      <c r="BQ321" s="16"/>
      <c r="BR321" s="16"/>
      <c r="BS321" s="16"/>
      <c r="BT321" s="17">
        <f t="shared" si="28"/>
        <v>5939.64</v>
      </c>
      <c r="BU321" s="26"/>
    </row>
    <row r="322" spans="1:73" s="57" customFormat="1" ht="51" x14ac:dyDescent="0.25">
      <c r="A322" s="20" t="s">
        <v>89</v>
      </c>
      <c r="B322" s="20" t="s">
        <v>91</v>
      </c>
      <c r="C322" s="20" t="s">
        <v>90</v>
      </c>
      <c r="D322" s="20" t="s">
        <v>203</v>
      </c>
      <c r="E322" s="4" t="s">
        <v>221</v>
      </c>
      <c r="F322" s="20" t="s">
        <v>208</v>
      </c>
      <c r="G322" s="20" t="s">
        <v>420</v>
      </c>
      <c r="H322" s="20">
        <v>2022</v>
      </c>
      <c r="I322" s="20" t="s">
        <v>450</v>
      </c>
      <c r="J322" s="21" t="s">
        <v>450</v>
      </c>
      <c r="K322" s="20"/>
      <c r="L322" s="4"/>
      <c r="M322" s="4"/>
      <c r="N322" s="4"/>
      <c r="O322" s="4"/>
      <c r="P322" s="10">
        <v>202</v>
      </c>
      <c r="Q322" s="10">
        <v>56</v>
      </c>
      <c r="R322" s="11">
        <v>7</v>
      </c>
      <c r="S322" s="12" t="s">
        <v>480</v>
      </c>
      <c r="T322" s="12">
        <v>8888</v>
      </c>
      <c r="U322" s="12">
        <v>8888</v>
      </c>
      <c r="V322" s="4" t="str">
        <f>VLOOKUP(W322,'Ítems Presupuestarios'!$A$4:$C$42,3,FALSE)</f>
        <v>78-Transferencias o Donaciones para Inversión</v>
      </c>
      <c r="W322" s="4">
        <v>780204</v>
      </c>
      <c r="X322" s="4" t="str">
        <f>VLOOKUP(W322,'Ítems Presupuestarios'!$A$4:$C$42,2,FALSE)</f>
        <v>Transferencias y Donaciones al Sector Privado no Financiero</v>
      </c>
      <c r="Y322" s="25"/>
      <c r="Z322" s="25"/>
      <c r="AA322" s="25"/>
      <c r="AB322" s="25"/>
      <c r="AC322" s="25"/>
      <c r="AD322" s="25"/>
      <c r="AE322" s="25">
        <v>29.847450000000006</v>
      </c>
      <c r="AF322" s="25"/>
      <c r="AG322" s="25"/>
      <c r="AH322" s="25"/>
      <c r="AI322" s="25"/>
      <c r="AJ322" s="25"/>
      <c r="AK322" s="25"/>
      <c r="AL322" s="25"/>
      <c r="AM322" s="25"/>
      <c r="AN322" s="25"/>
      <c r="AO322" s="25"/>
      <c r="AP322" s="25"/>
      <c r="AQ322" s="25"/>
      <c r="AR322" s="25"/>
      <c r="AS322" s="25"/>
      <c r="AT322" s="25"/>
      <c r="AU322" s="25"/>
      <c r="AV322" s="25"/>
      <c r="AW322" s="25"/>
      <c r="AX322" s="25"/>
      <c r="AY322" s="25"/>
      <c r="AZ322" s="25"/>
      <c r="BA322" s="25"/>
      <c r="BB322" s="25"/>
      <c r="BC322" s="25"/>
      <c r="BD322" s="25"/>
      <c r="BE322" s="25"/>
      <c r="BF322" s="25"/>
      <c r="BG322" s="25"/>
      <c r="BH322" s="25"/>
      <c r="BI322" s="17">
        <f t="shared" si="25"/>
        <v>29.847450000000006</v>
      </c>
      <c r="BJ322" s="16">
        <f t="shared" si="26"/>
        <v>0</v>
      </c>
      <c r="BK322" s="16">
        <f t="shared" si="27"/>
        <v>29.847450000000006</v>
      </c>
      <c r="BL322" s="16"/>
      <c r="BM322" s="16"/>
      <c r="BN322" s="16"/>
      <c r="BO322" s="16"/>
      <c r="BP322" s="16"/>
      <c r="BQ322" s="16"/>
      <c r="BR322" s="16"/>
      <c r="BS322" s="16"/>
      <c r="BT322" s="17">
        <f t="shared" si="28"/>
        <v>29.847450000000006</v>
      </c>
      <c r="BU322" s="26"/>
    </row>
    <row r="323" spans="1:73" s="57" customFormat="1" ht="38.25" x14ac:dyDescent="0.25">
      <c r="A323" s="20" t="s">
        <v>89</v>
      </c>
      <c r="B323" s="20" t="s">
        <v>91</v>
      </c>
      <c r="C323" s="20" t="s">
        <v>90</v>
      </c>
      <c r="D323" s="20" t="s">
        <v>92</v>
      </c>
      <c r="E323" s="4" t="s">
        <v>207</v>
      </c>
      <c r="F323" s="20" t="s">
        <v>208</v>
      </c>
      <c r="G323" s="20" t="s">
        <v>421</v>
      </c>
      <c r="H323" s="20">
        <v>2022</v>
      </c>
      <c r="I323" s="20" t="s">
        <v>475</v>
      </c>
      <c r="J323" s="21" t="s">
        <v>475</v>
      </c>
      <c r="K323" s="20"/>
      <c r="L323" s="4"/>
      <c r="M323" s="4"/>
      <c r="N323" s="4"/>
      <c r="O323" s="4"/>
      <c r="P323" s="10">
        <v>202</v>
      </c>
      <c r="Q323" s="10">
        <v>56</v>
      </c>
      <c r="R323" s="11">
        <v>7</v>
      </c>
      <c r="S323" s="12" t="s">
        <v>480</v>
      </c>
      <c r="T323" s="12">
        <v>8888</v>
      </c>
      <c r="U323" s="12">
        <v>8888</v>
      </c>
      <c r="V323" s="4" t="str">
        <f>VLOOKUP(W323,'Ítems Presupuestarios'!$A$4:$C$42,3,FALSE)</f>
        <v>78-Transferencias o Donaciones para Inversión</v>
      </c>
      <c r="W323" s="4">
        <v>780204</v>
      </c>
      <c r="X323" s="4" t="str">
        <f>VLOOKUP(W323,'Ítems Presupuestarios'!$A$4:$C$42,2,FALSE)</f>
        <v>Transferencias y Donaciones al Sector Privado no Financiero</v>
      </c>
      <c r="Y323" s="25"/>
      <c r="Z323" s="25"/>
      <c r="AA323" s="25"/>
      <c r="AB323" s="25"/>
      <c r="AC323" s="25"/>
      <c r="AD323" s="25"/>
      <c r="AE323" s="25">
        <v>3694</v>
      </c>
      <c r="AF323" s="25"/>
      <c r="AG323" s="25"/>
      <c r="AH323" s="25"/>
      <c r="AI323" s="25"/>
      <c r="AJ323" s="25"/>
      <c r="AK323" s="25"/>
      <c r="AL323" s="25"/>
      <c r="AM323" s="25"/>
      <c r="AN323" s="25"/>
      <c r="AO323" s="25"/>
      <c r="AP323" s="25"/>
      <c r="AQ323" s="25"/>
      <c r="AR323" s="25"/>
      <c r="AS323" s="25"/>
      <c r="AT323" s="25"/>
      <c r="AU323" s="25"/>
      <c r="AV323" s="25"/>
      <c r="AW323" s="25"/>
      <c r="AX323" s="25"/>
      <c r="AY323" s="25"/>
      <c r="AZ323" s="25"/>
      <c r="BA323" s="25"/>
      <c r="BB323" s="25"/>
      <c r="BC323" s="25"/>
      <c r="BD323" s="25"/>
      <c r="BE323" s="25"/>
      <c r="BF323" s="25"/>
      <c r="BG323" s="25"/>
      <c r="BH323" s="25"/>
      <c r="BI323" s="17">
        <f t="shared" si="25"/>
        <v>3694</v>
      </c>
      <c r="BJ323" s="16">
        <f t="shared" si="26"/>
        <v>0</v>
      </c>
      <c r="BK323" s="16">
        <f t="shared" si="27"/>
        <v>3694</v>
      </c>
      <c r="BL323" s="16">
        <v>3694</v>
      </c>
      <c r="BM323" s="16"/>
      <c r="BN323" s="16"/>
      <c r="BO323" s="16"/>
      <c r="BP323" s="16"/>
      <c r="BQ323" s="16"/>
      <c r="BR323" s="16"/>
      <c r="BS323" s="16"/>
      <c r="BT323" s="17">
        <f t="shared" si="28"/>
        <v>0</v>
      </c>
      <c r="BU323" s="26"/>
    </row>
    <row r="324" spans="1:73" s="57" customFormat="1" ht="38.25" x14ac:dyDescent="0.25">
      <c r="A324" s="20" t="s">
        <v>89</v>
      </c>
      <c r="B324" s="20" t="s">
        <v>91</v>
      </c>
      <c r="C324" s="20" t="s">
        <v>90</v>
      </c>
      <c r="D324" s="20" t="s">
        <v>92</v>
      </c>
      <c r="E324" s="4" t="s">
        <v>207</v>
      </c>
      <c r="F324" s="20" t="s">
        <v>208</v>
      </c>
      <c r="G324" s="20" t="s">
        <v>422</v>
      </c>
      <c r="H324" s="20">
        <v>2022</v>
      </c>
      <c r="I324" s="20" t="s">
        <v>450</v>
      </c>
      <c r="J324" s="21" t="s">
        <v>450</v>
      </c>
      <c r="K324" s="20"/>
      <c r="L324" s="4"/>
      <c r="M324" s="4"/>
      <c r="N324" s="4"/>
      <c r="O324" s="4"/>
      <c r="P324" s="10">
        <v>202</v>
      </c>
      <c r="Q324" s="10">
        <v>56</v>
      </c>
      <c r="R324" s="11">
        <v>7</v>
      </c>
      <c r="S324" s="12" t="s">
        <v>480</v>
      </c>
      <c r="T324" s="12">
        <v>8888</v>
      </c>
      <c r="U324" s="12">
        <v>8888</v>
      </c>
      <c r="V324" s="4" t="str">
        <f>VLOOKUP(W324,'Ítems Presupuestarios'!$A$4:$C$42,3,FALSE)</f>
        <v>78-Transferencias o Donaciones para Inversión</v>
      </c>
      <c r="W324" s="4">
        <v>780204</v>
      </c>
      <c r="X324" s="4" t="str">
        <f>VLOOKUP(W324,'Ítems Presupuestarios'!$A$4:$C$42,2,FALSE)</f>
        <v>Transferencias y Donaciones al Sector Privado no Financiero</v>
      </c>
      <c r="Y324" s="25"/>
      <c r="Z324" s="25"/>
      <c r="AA324" s="25"/>
      <c r="AB324" s="25"/>
      <c r="AC324" s="25"/>
      <c r="AD324" s="25"/>
      <c r="AE324" s="25">
        <v>18.562799999999999</v>
      </c>
      <c r="AF324" s="25"/>
      <c r="AG324" s="25"/>
      <c r="AH324" s="25"/>
      <c r="AI324" s="25"/>
      <c r="AJ324" s="25"/>
      <c r="AK324" s="25"/>
      <c r="AL324" s="25"/>
      <c r="AM324" s="25"/>
      <c r="AN324" s="25"/>
      <c r="AO324" s="25"/>
      <c r="AP324" s="25"/>
      <c r="AQ324" s="25"/>
      <c r="AR324" s="25"/>
      <c r="AS324" s="25"/>
      <c r="AT324" s="25"/>
      <c r="AU324" s="25"/>
      <c r="AV324" s="25"/>
      <c r="AW324" s="25"/>
      <c r="AX324" s="25"/>
      <c r="AY324" s="25"/>
      <c r="AZ324" s="25"/>
      <c r="BA324" s="25"/>
      <c r="BB324" s="25"/>
      <c r="BC324" s="25"/>
      <c r="BD324" s="25"/>
      <c r="BE324" s="25"/>
      <c r="BF324" s="25"/>
      <c r="BG324" s="25"/>
      <c r="BH324" s="25"/>
      <c r="BI324" s="17">
        <f t="shared" si="25"/>
        <v>18.562799999999999</v>
      </c>
      <c r="BJ324" s="16">
        <f t="shared" si="26"/>
        <v>0</v>
      </c>
      <c r="BK324" s="16">
        <f t="shared" si="27"/>
        <v>18.562799999999999</v>
      </c>
      <c r="BL324" s="16">
        <v>18.559999999999999</v>
      </c>
      <c r="BM324" s="16"/>
      <c r="BN324" s="16"/>
      <c r="BO324" s="16"/>
      <c r="BP324" s="16"/>
      <c r="BQ324" s="16"/>
      <c r="BR324" s="16"/>
      <c r="BS324" s="16"/>
      <c r="BT324" s="17">
        <f t="shared" si="28"/>
        <v>2.8000000000005798E-3</v>
      </c>
      <c r="BU324" s="26"/>
    </row>
    <row r="325" spans="1:73" s="57" customFormat="1" ht="38.25" x14ac:dyDescent="0.25">
      <c r="A325" s="20" t="s">
        <v>89</v>
      </c>
      <c r="B325" s="20" t="s">
        <v>91</v>
      </c>
      <c r="C325" s="20" t="s">
        <v>90</v>
      </c>
      <c r="D325" s="20" t="s">
        <v>92</v>
      </c>
      <c r="E325" s="4" t="s">
        <v>211</v>
      </c>
      <c r="F325" s="20" t="s">
        <v>212</v>
      </c>
      <c r="G325" s="20" t="s">
        <v>423</v>
      </c>
      <c r="H325" s="20">
        <v>2022</v>
      </c>
      <c r="I325" s="20" t="s">
        <v>475</v>
      </c>
      <c r="J325" s="21" t="s">
        <v>475</v>
      </c>
      <c r="K325" s="20"/>
      <c r="L325" s="4"/>
      <c r="M325" s="4"/>
      <c r="N325" s="4"/>
      <c r="O325" s="4"/>
      <c r="P325" s="10">
        <v>202</v>
      </c>
      <c r="Q325" s="10">
        <v>56</v>
      </c>
      <c r="R325" s="11">
        <v>7</v>
      </c>
      <c r="S325" s="12" t="s">
        <v>480</v>
      </c>
      <c r="T325" s="12">
        <v>8888</v>
      </c>
      <c r="U325" s="12">
        <v>8888</v>
      </c>
      <c r="V325" s="4" t="str">
        <f>VLOOKUP(W325,'Ítems Presupuestarios'!$A$4:$C$42,3,FALSE)</f>
        <v>78-Transferencias o Donaciones para Inversión</v>
      </c>
      <c r="W325" s="4">
        <v>780204</v>
      </c>
      <c r="X325" s="4" t="str">
        <f>VLOOKUP(W325,'Ítems Presupuestarios'!$A$4:$C$42,2,FALSE)</f>
        <v>Transferencias y Donaciones al Sector Privado no Financiero</v>
      </c>
      <c r="Y325" s="25"/>
      <c r="Z325" s="25"/>
      <c r="AA325" s="25"/>
      <c r="AB325" s="25"/>
      <c r="AC325" s="25"/>
      <c r="AD325" s="25"/>
      <c r="AE325" s="25">
        <v>5417.88</v>
      </c>
      <c r="AF325" s="25"/>
      <c r="AG325" s="25"/>
      <c r="AH325" s="25"/>
      <c r="AI325" s="25"/>
      <c r="AJ325" s="25"/>
      <c r="AK325" s="25"/>
      <c r="AL325" s="25"/>
      <c r="AM325" s="25"/>
      <c r="AN325" s="25"/>
      <c r="AO325" s="25"/>
      <c r="AP325" s="25"/>
      <c r="AQ325" s="25"/>
      <c r="AR325" s="25"/>
      <c r="AS325" s="25"/>
      <c r="AT325" s="25"/>
      <c r="AU325" s="25"/>
      <c r="AV325" s="25"/>
      <c r="AW325" s="25"/>
      <c r="AX325" s="25"/>
      <c r="AY325" s="25"/>
      <c r="AZ325" s="25"/>
      <c r="BA325" s="25"/>
      <c r="BB325" s="25"/>
      <c r="BC325" s="25"/>
      <c r="BD325" s="25"/>
      <c r="BE325" s="25"/>
      <c r="BF325" s="25"/>
      <c r="BG325" s="25"/>
      <c r="BH325" s="25"/>
      <c r="BI325" s="17">
        <f t="shared" si="25"/>
        <v>5417.88</v>
      </c>
      <c r="BJ325" s="16">
        <f t="shared" si="26"/>
        <v>0</v>
      </c>
      <c r="BK325" s="16">
        <f t="shared" si="27"/>
        <v>5417.88</v>
      </c>
      <c r="BL325" s="16">
        <v>5417.88</v>
      </c>
      <c r="BM325" s="16"/>
      <c r="BN325" s="16"/>
      <c r="BO325" s="16"/>
      <c r="BP325" s="16"/>
      <c r="BQ325" s="16"/>
      <c r="BR325" s="16"/>
      <c r="BS325" s="16"/>
      <c r="BT325" s="17">
        <f t="shared" si="28"/>
        <v>0</v>
      </c>
      <c r="BU325" s="26"/>
    </row>
    <row r="326" spans="1:73" s="57" customFormat="1" ht="38.25" x14ac:dyDescent="0.25">
      <c r="A326" s="20" t="s">
        <v>89</v>
      </c>
      <c r="B326" s="20" t="s">
        <v>91</v>
      </c>
      <c r="C326" s="20" t="s">
        <v>90</v>
      </c>
      <c r="D326" s="20" t="s">
        <v>92</v>
      </c>
      <c r="E326" s="4" t="s">
        <v>211</v>
      </c>
      <c r="F326" s="20" t="s">
        <v>212</v>
      </c>
      <c r="G326" s="20" t="s">
        <v>424</v>
      </c>
      <c r="H326" s="20">
        <v>2022</v>
      </c>
      <c r="I326" s="20" t="s">
        <v>450</v>
      </c>
      <c r="J326" s="21" t="s">
        <v>450</v>
      </c>
      <c r="K326" s="20"/>
      <c r="L326" s="4"/>
      <c r="M326" s="4"/>
      <c r="N326" s="4"/>
      <c r="O326" s="4"/>
      <c r="P326" s="10">
        <v>202</v>
      </c>
      <c r="Q326" s="10">
        <v>56</v>
      </c>
      <c r="R326" s="11">
        <v>7</v>
      </c>
      <c r="S326" s="12" t="s">
        <v>480</v>
      </c>
      <c r="T326" s="12">
        <v>8888</v>
      </c>
      <c r="U326" s="12">
        <v>8888</v>
      </c>
      <c r="V326" s="4" t="str">
        <f>VLOOKUP(W326,'Ítems Presupuestarios'!$A$4:$C$42,3,FALSE)</f>
        <v>78-Transferencias o Donaciones para Inversión</v>
      </c>
      <c r="W326" s="4">
        <v>780204</v>
      </c>
      <c r="X326" s="4" t="str">
        <f>VLOOKUP(W326,'Ítems Presupuestarios'!$A$4:$C$42,2,FALSE)</f>
        <v>Transferencias y Donaciones al Sector Privado no Financiero</v>
      </c>
      <c r="Y326" s="25"/>
      <c r="Z326" s="25"/>
      <c r="AA326" s="25"/>
      <c r="AB326" s="25"/>
      <c r="AC326" s="25"/>
      <c r="AD326" s="25"/>
      <c r="AE326" s="25">
        <v>27.225549999999998</v>
      </c>
      <c r="AF326" s="25"/>
      <c r="AG326" s="25"/>
      <c r="AH326" s="25"/>
      <c r="AI326" s="25"/>
      <c r="AJ326" s="25"/>
      <c r="AK326" s="25"/>
      <c r="AL326" s="25"/>
      <c r="AM326" s="25"/>
      <c r="AN326" s="25"/>
      <c r="AO326" s="25"/>
      <c r="AP326" s="25"/>
      <c r="AQ326" s="25"/>
      <c r="AR326" s="25"/>
      <c r="AS326" s="25"/>
      <c r="AT326" s="25"/>
      <c r="AU326" s="25"/>
      <c r="AV326" s="25"/>
      <c r="AW326" s="25"/>
      <c r="AX326" s="25"/>
      <c r="AY326" s="25"/>
      <c r="AZ326" s="25"/>
      <c r="BA326" s="25"/>
      <c r="BB326" s="25"/>
      <c r="BC326" s="25"/>
      <c r="BD326" s="25"/>
      <c r="BE326" s="25"/>
      <c r="BF326" s="25"/>
      <c r="BG326" s="25"/>
      <c r="BH326" s="25"/>
      <c r="BI326" s="17">
        <f t="shared" si="25"/>
        <v>27.225549999999998</v>
      </c>
      <c r="BJ326" s="16">
        <f t="shared" si="26"/>
        <v>0</v>
      </c>
      <c r="BK326" s="16">
        <f t="shared" si="27"/>
        <v>27.225549999999998</v>
      </c>
      <c r="BL326" s="16">
        <v>27.23</v>
      </c>
      <c r="BM326" s="16"/>
      <c r="BN326" s="16"/>
      <c r="BO326" s="16"/>
      <c r="BP326" s="16"/>
      <c r="BQ326" s="16"/>
      <c r="BR326" s="16"/>
      <c r="BS326" s="16"/>
      <c r="BT326" s="17">
        <f t="shared" si="28"/>
        <v>-4.4500000000020634E-3</v>
      </c>
      <c r="BU326" s="26"/>
    </row>
    <row r="327" spans="1:73" s="57" customFormat="1" ht="51" x14ac:dyDescent="0.25">
      <c r="A327" s="20" t="s">
        <v>89</v>
      </c>
      <c r="B327" s="20" t="s">
        <v>91</v>
      </c>
      <c r="C327" s="20" t="s">
        <v>90</v>
      </c>
      <c r="D327" s="20" t="s">
        <v>203</v>
      </c>
      <c r="E327" s="4" t="s">
        <v>215</v>
      </c>
      <c r="F327" s="20" t="s">
        <v>216</v>
      </c>
      <c r="G327" s="20" t="s">
        <v>425</v>
      </c>
      <c r="H327" s="20">
        <v>2022</v>
      </c>
      <c r="I327" s="20" t="s">
        <v>475</v>
      </c>
      <c r="J327" s="21" t="s">
        <v>475</v>
      </c>
      <c r="K327" s="20"/>
      <c r="L327" s="4"/>
      <c r="M327" s="4"/>
      <c r="N327" s="4"/>
      <c r="O327" s="4"/>
      <c r="P327" s="10">
        <v>202</v>
      </c>
      <c r="Q327" s="10">
        <v>56</v>
      </c>
      <c r="R327" s="11">
        <v>7</v>
      </c>
      <c r="S327" s="12" t="s">
        <v>480</v>
      </c>
      <c r="T327" s="12">
        <v>8888</v>
      </c>
      <c r="U327" s="12">
        <v>8888</v>
      </c>
      <c r="V327" s="4" t="str">
        <f>VLOOKUP(W327,'Ítems Presupuestarios'!$A$4:$C$42,3,FALSE)</f>
        <v>78-Transferencias o Donaciones para Inversión</v>
      </c>
      <c r="W327" s="4">
        <v>780204</v>
      </c>
      <c r="X327" s="4" t="str">
        <f>VLOOKUP(W327,'Ítems Presupuestarios'!$A$4:$C$42,2,FALSE)</f>
        <v>Transferencias y Donaciones al Sector Privado no Financiero</v>
      </c>
      <c r="Y327" s="25"/>
      <c r="Z327" s="25"/>
      <c r="AA327" s="25"/>
      <c r="AB327" s="25"/>
      <c r="AC327" s="25"/>
      <c r="AD327" s="25"/>
      <c r="AE327" s="25">
        <v>68954.69</v>
      </c>
      <c r="AF327" s="25"/>
      <c r="AG327" s="25"/>
      <c r="AH327" s="25"/>
      <c r="AI327" s="25"/>
      <c r="AJ327" s="25"/>
      <c r="AK327" s="25"/>
      <c r="AL327" s="25"/>
      <c r="AM327" s="25"/>
      <c r="AN327" s="25"/>
      <c r="AO327" s="25"/>
      <c r="AP327" s="25"/>
      <c r="AQ327" s="25"/>
      <c r="AR327" s="25"/>
      <c r="AS327" s="25"/>
      <c r="AT327" s="25"/>
      <c r="AU327" s="25"/>
      <c r="AV327" s="25"/>
      <c r="AW327" s="25"/>
      <c r="AX327" s="25"/>
      <c r="AY327" s="25"/>
      <c r="AZ327" s="25"/>
      <c r="BA327" s="25"/>
      <c r="BB327" s="25"/>
      <c r="BC327" s="25"/>
      <c r="BD327" s="25"/>
      <c r="BE327" s="25"/>
      <c r="BF327" s="25"/>
      <c r="BG327" s="25"/>
      <c r="BH327" s="25"/>
      <c r="BI327" s="17">
        <f t="shared" si="25"/>
        <v>68954.69</v>
      </c>
      <c r="BJ327" s="16">
        <f t="shared" si="26"/>
        <v>0</v>
      </c>
      <c r="BK327" s="16">
        <f t="shared" si="27"/>
        <v>68954.69</v>
      </c>
      <c r="BL327" s="16"/>
      <c r="BM327" s="16"/>
      <c r="BN327" s="16"/>
      <c r="BO327" s="16"/>
      <c r="BP327" s="16"/>
      <c r="BQ327" s="16"/>
      <c r="BR327" s="16"/>
      <c r="BS327" s="16"/>
      <c r="BT327" s="17">
        <f t="shared" si="28"/>
        <v>68954.69</v>
      </c>
      <c r="BU327" s="26"/>
    </row>
    <row r="328" spans="1:73" s="57" customFormat="1" ht="51" x14ac:dyDescent="0.25">
      <c r="A328" s="20" t="s">
        <v>89</v>
      </c>
      <c r="B328" s="20" t="s">
        <v>91</v>
      </c>
      <c r="C328" s="20" t="s">
        <v>90</v>
      </c>
      <c r="D328" s="20" t="s">
        <v>203</v>
      </c>
      <c r="E328" s="4" t="s">
        <v>215</v>
      </c>
      <c r="F328" s="20" t="s">
        <v>216</v>
      </c>
      <c r="G328" s="20" t="s">
        <v>425</v>
      </c>
      <c r="H328" s="20">
        <v>2022</v>
      </c>
      <c r="I328" s="20" t="s">
        <v>448</v>
      </c>
      <c r="J328" s="21" t="s">
        <v>448</v>
      </c>
      <c r="K328" s="20"/>
      <c r="L328" s="4"/>
      <c r="M328" s="4"/>
      <c r="N328" s="4"/>
      <c r="O328" s="4"/>
      <c r="P328" s="10">
        <v>202</v>
      </c>
      <c r="Q328" s="10">
        <v>56</v>
      </c>
      <c r="R328" s="11">
        <v>7</v>
      </c>
      <c r="S328" s="12" t="s">
        <v>480</v>
      </c>
      <c r="T328" s="12">
        <v>8888</v>
      </c>
      <c r="U328" s="12">
        <v>8888</v>
      </c>
      <c r="V328" s="4" t="str">
        <f>VLOOKUP(W328,'Ítems Presupuestarios'!$A$4:$C$42,3,FALSE)</f>
        <v>78-Transferencias o Donaciones para Inversión</v>
      </c>
      <c r="W328" s="4">
        <v>780204</v>
      </c>
      <c r="X328" s="4" t="str">
        <f>VLOOKUP(W328,'Ítems Presupuestarios'!$A$4:$C$42,2,FALSE)</f>
        <v>Transferencias y Donaciones al Sector Privado no Financiero</v>
      </c>
      <c r="Y328" s="25"/>
      <c r="Z328" s="25"/>
      <c r="AA328" s="25"/>
      <c r="AB328" s="25"/>
      <c r="AC328" s="25"/>
      <c r="AD328" s="25"/>
      <c r="AE328" s="25">
        <v>346.50599999999997</v>
      </c>
      <c r="AF328" s="25"/>
      <c r="AG328" s="25"/>
      <c r="AH328" s="25"/>
      <c r="AI328" s="25"/>
      <c r="AJ328" s="25"/>
      <c r="AK328" s="25"/>
      <c r="AL328" s="25"/>
      <c r="AM328" s="25"/>
      <c r="AN328" s="25"/>
      <c r="AO328" s="25"/>
      <c r="AP328" s="25"/>
      <c r="AQ328" s="25"/>
      <c r="AR328" s="25"/>
      <c r="AS328" s="25"/>
      <c r="AT328" s="25"/>
      <c r="AU328" s="25"/>
      <c r="AV328" s="25"/>
      <c r="AW328" s="25"/>
      <c r="AX328" s="25"/>
      <c r="AY328" s="25"/>
      <c r="AZ328" s="25"/>
      <c r="BA328" s="25"/>
      <c r="BB328" s="25"/>
      <c r="BC328" s="25"/>
      <c r="BD328" s="25"/>
      <c r="BE328" s="25"/>
      <c r="BF328" s="25"/>
      <c r="BG328" s="25"/>
      <c r="BH328" s="25"/>
      <c r="BI328" s="17">
        <f t="shared" ref="BI328:BI356" si="29">+Y328+AB328+AE328+AH328+AK328+AN328+AQ328+AT328+AW328+AZ328+BC328+BF328</f>
        <v>346.50599999999997</v>
      </c>
      <c r="BJ328" s="16">
        <f t="shared" si="26"/>
        <v>0</v>
      </c>
      <c r="BK328" s="16">
        <f t="shared" si="27"/>
        <v>346.50599999999997</v>
      </c>
      <c r="BL328" s="16"/>
      <c r="BM328" s="16"/>
      <c r="BN328" s="16"/>
      <c r="BO328" s="16"/>
      <c r="BP328" s="16"/>
      <c r="BQ328" s="16"/>
      <c r="BR328" s="16"/>
      <c r="BS328" s="16"/>
      <c r="BT328" s="17">
        <f t="shared" si="28"/>
        <v>346.50599999999997</v>
      </c>
      <c r="BU328" s="26"/>
    </row>
    <row r="329" spans="1:73" s="57" customFormat="1" ht="51" x14ac:dyDescent="0.25">
      <c r="A329" s="20" t="s">
        <v>89</v>
      </c>
      <c r="B329" s="20" t="s">
        <v>91</v>
      </c>
      <c r="C329" s="20" t="s">
        <v>90</v>
      </c>
      <c r="D329" s="20" t="s">
        <v>203</v>
      </c>
      <c r="E329" s="4" t="s">
        <v>219</v>
      </c>
      <c r="F329" s="20" t="s">
        <v>212</v>
      </c>
      <c r="G329" s="20" t="s">
        <v>423</v>
      </c>
      <c r="H329" s="20">
        <v>2022</v>
      </c>
      <c r="I329" s="20" t="s">
        <v>475</v>
      </c>
      <c r="J329" s="21" t="s">
        <v>475</v>
      </c>
      <c r="K329" s="20"/>
      <c r="L329" s="4"/>
      <c r="M329" s="4"/>
      <c r="N329" s="4"/>
      <c r="O329" s="4"/>
      <c r="P329" s="10">
        <v>202</v>
      </c>
      <c r="Q329" s="10">
        <v>56</v>
      </c>
      <c r="R329" s="11">
        <v>7</v>
      </c>
      <c r="S329" s="12" t="s">
        <v>480</v>
      </c>
      <c r="T329" s="12">
        <v>8888</v>
      </c>
      <c r="U329" s="12">
        <v>8888</v>
      </c>
      <c r="V329" s="4" t="str">
        <f>VLOOKUP(W329,'Ítems Presupuestarios'!$A$4:$C$42,3,FALSE)</f>
        <v>78-Transferencias o Donaciones para Inversión</v>
      </c>
      <c r="W329" s="4">
        <v>780204</v>
      </c>
      <c r="X329" s="4" t="str">
        <f>VLOOKUP(W329,'Ítems Presupuestarios'!$A$4:$C$42,2,FALSE)</f>
        <v>Transferencias y Donaciones al Sector Privado no Financiero</v>
      </c>
      <c r="Y329" s="25"/>
      <c r="Z329" s="25"/>
      <c r="AA329" s="25"/>
      <c r="AB329" s="25"/>
      <c r="AC329" s="25"/>
      <c r="AD329" s="25"/>
      <c r="AE329" s="25">
        <v>8619.34</v>
      </c>
      <c r="AF329" s="25"/>
      <c r="AG329" s="25"/>
      <c r="AH329" s="25"/>
      <c r="AI329" s="25"/>
      <c r="AJ329" s="25"/>
      <c r="AK329" s="25"/>
      <c r="AL329" s="25"/>
      <c r="AM329" s="25"/>
      <c r="AN329" s="25"/>
      <c r="AO329" s="25"/>
      <c r="AP329" s="25"/>
      <c r="AQ329" s="25"/>
      <c r="AR329" s="25"/>
      <c r="AS329" s="25"/>
      <c r="AT329" s="25"/>
      <c r="AU329" s="25"/>
      <c r="AV329" s="25"/>
      <c r="AW329" s="25"/>
      <c r="AX329" s="25"/>
      <c r="AY329" s="25"/>
      <c r="AZ329" s="25"/>
      <c r="BA329" s="25"/>
      <c r="BB329" s="25"/>
      <c r="BC329" s="25"/>
      <c r="BD329" s="25"/>
      <c r="BE329" s="25"/>
      <c r="BF329" s="25"/>
      <c r="BG329" s="25"/>
      <c r="BH329" s="25"/>
      <c r="BI329" s="17">
        <f t="shared" si="29"/>
        <v>8619.34</v>
      </c>
      <c r="BJ329" s="16">
        <f t="shared" ref="BJ329:BJ356" si="30">+Z329+AC329+AF329+AI329+AL329+AO329+AR329+AR329+AR329+AU329+AX329+BA329+BD329+BG329</f>
        <v>0</v>
      </c>
      <c r="BK329" s="16">
        <f t="shared" ref="BK329:BK356" si="31">+BI329-BJ329</f>
        <v>8619.34</v>
      </c>
      <c r="BL329" s="16"/>
      <c r="BM329" s="16"/>
      <c r="BN329" s="16"/>
      <c r="BO329" s="16"/>
      <c r="BP329" s="16"/>
      <c r="BQ329" s="16"/>
      <c r="BR329" s="16"/>
      <c r="BS329" s="16"/>
      <c r="BT329" s="17">
        <f t="shared" ref="BT329:BT357" si="32">+BI329-BL329-BP329</f>
        <v>8619.34</v>
      </c>
      <c r="BU329" s="26"/>
    </row>
    <row r="330" spans="1:73" s="57" customFormat="1" ht="51" x14ac:dyDescent="0.25">
      <c r="A330" s="20" t="s">
        <v>89</v>
      </c>
      <c r="B330" s="20" t="s">
        <v>91</v>
      </c>
      <c r="C330" s="20" t="s">
        <v>90</v>
      </c>
      <c r="D330" s="20" t="s">
        <v>203</v>
      </c>
      <c r="E330" s="4" t="s">
        <v>219</v>
      </c>
      <c r="F330" s="20" t="s">
        <v>212</v>
      </c>
      <c r="G330" s="20" t="s">
        <v>424</v>
      </c>
      <c r="H330" s="20">
        <v>2022</v>
      </c>
      <c r="I330" s="20" t="s">
        <v>450</v>
      </c>
      <c r="J330" s="21" t="s">
        <v>450</v>
      </c>
      <c r="K330" s="20"/>
      <c r="L330" s="4"/>
      <c r="M330" s="4"/>
      <c r="N330" s="4"/>
      <c r="O330" s="4"/>
      <c r="P330" s="10">
        <v>202</v>
      </c>
      <c r="Q330" s="10">
        <v>56</v>
      </c>
      <c r="R330" s="11">
        <v>7</v>
      </c>
      <c r="S330" s="12" t="s">
        <v>480</v>
      </c>
      <c r="T330" s="12">
        <v>8888</v>
      </c>
      <c r="U330" s="12">
        <v>8888</v>
      </c>
      <c r="V330" s="4" t="str">
        <f>VLOOKUP(W330,'Ítems Presupuestarios'!$A$4:$C$42,3,FALSE)</f>
        <v>78-Transferencias o Donaciones para Inversión</v>
      </c>
      <c r="W330" s="4">
        <v>780204</v>
      </c>
      <c r="X330" s="4" t="str">
        <f>VLOOKUP(W330,'Ítems Presupuestarios'!$A$4:$C$42,2,FALSE)</f>
        <v>Transferencias y Donaciones al Sector Privado no Financiero</v>
      </c>
      <c r="Y330" s="25"/>
      <c r="Z330" s="25"/>
      <c r="AA330" s="25"/>
      <c r="AB330" s="25"/>
      <c r="AC330" s="25"/>
      <c r="AD330" s="25"/>
      <c r="AE330" s="25">
        <v>43.313249999999996</v>
      </c>
      <c r="AF330" s="25"/>
      <c r="AG330" s="25"/>
      <c r="AH330" s="25"/>
      <c r="AI330" s="25"/>
      <c r="AJ330" s="25"/>
      <c r="AK330" s="25"/>
      <c r="AL330" s="25"/>
      <c r="AM330" s="25"/>
      <c r="AN330" s="25"/>
      <c r="AO330" s="25"/>
      <c r="AP330" s="25"/>
      <c r="AQ330" s="25"/>
      <c r="AR330" s="25"/>
      <c r="AS330" s="25"/>
      <c r="AT330" s="25"/>
      <c r="AU330" s="25"/>
      <c r="AV330" s="25"/>
      <c r="AW330" s="25"/>
      <c r="AX330" s="25"/>
      <c r="AY330" s="25"/>
      <c r="AZ330" s="25"/>
      <c r="BA330" s="25"/>
      <c r="BB330" s="25"/>
      <c r="BC330" s="25"/>
      <c r="BD330" s="25"/>
      <c r="BE330" s="25"/>
      <c r="BF330" s="25"/>
      <c r="BG330" s="25"/>
      <c r="BH330" s="25"/>
      <c r="BI330" s="17">
        <f t="shared" si="29"/>
        <v>43.313249999999996</v>
      </c>
      <c r="BJ330" s="16">
        <f t="shared" si="30"/>
        <v>0</v>
      </c>
      <c r="BK330" s="16">
        <f t="shared" si="31"/>
        <v>43.313249999999996</v>
      </c>
      <c r="BL330" s="16"/>
      <c r="BM330" s="16"/>
      <c r="BN330" s="16"/>
      <c r="BO330" s="16"/>
      <c r="BP330" s="16"/>
      <c r="BQ330" s="16"/>
      <c r="BR330" s="16"/>
      <c r="BS330" s="16"/>
      <c r="BT330" s="17">
        <f t="shared" si="32"/>
        <v>43.313249999999996</v>
      </c>
      <c r="BU330" s="26"/>
    </row>
    <row r="331" spans="1:73" s="57" customFormat="1" ht="51" x14ac:dyDescent="0.25">
      <c r="A331" s="20" t="s">
        <v>89</v>
      </c>
      <c r="B331" s="20" t="s">
        <v>91</v>
      </c>
      <c r="C331" s="20" t="s">
        <v>90</v>
      </c>
      <c r="D331" s="20" t="s">
        <v>203</v>
      </c>
      <c r="E331" s="4" t="s">
        <v>221</v>
      </c>
      <c r="F331" s="20" t="s">
        <v>208</v>
      </c>
      <c r="G331" s="20" t="s">
        <v>426</v>
      </c>
      <c r="H331" s="20">
        <v>2022</v>
      </c>
      <c r="I331" s="20" t="s">
        <v>475</v>
      </c>
      <c r="J331" s="21" t="s">
        <v>475</v>
      </c>
      <c r="K331" s="20"/>
      <c r="L331" s="4"/>
      <c r="M331" s="4"/>
      <c r="N331" s="4"/>
      <c r="O331" s="4"/>
      <c r="P331" s="10">
        <v>202</v>
      </c>
      <c r="Q331" s="10">
        <v>56</v>
      </c>
      <c r="R331" s="11">
        <v>7</v>
      </c>
      <c r="S331" s="12" t="s">
        <v>480</v>
      </c>
      <c r="T331" s="12">
        <v>8888</v>
      </c>
      <c r="U331" s="12">
        <v>8888</v>
      </c>
      <c r="V331" s="4" t="str">
        <f>VLOOKUP(W331,'Ítems Presupuestarios'!$A$4:$C$42,3,FALSE)</f>
        <v>78-Transferencias o Donaciones para Inversión</v>
      </c>
      <c r="W331" s="4">
        <v>780204</v>
      </c>
      <c r="X331" s="4" t="str">
        <f>VLOOKUP(W331,'Ítems Presupuestarios'!$A$4:$C$42,2,FALSE)</f>
        <v>Transferencias y Donaciones al Sector Privado no Financiero</v>
      </c>
      <c r="Y331" s="25"/>
      <c r="Z331" s="25"/>
      <c r="AA331" s="25"/>
      <c r="AB331" s="25"/>
      <c r="AC331" s="25"/>
      <c r="AD331" s="25"/>
      <c r="AE331" s="25">
        <v>5541</v>
      </c>
      <c r="AF331" s="25"/>
      <c r="AG331" s="25"/>
      <c r="AH331" s="25"/>
      <c r="AI331" s="25"/>
      <c r="AJ331" s="25"/>
      <c r="AK331" s="25"/>
      <c r="AL331" s="25"/>
      <c r="AM331" s="25"/>
      <c r="AN331" s="25"/>
      <c r="AO331" s="25"/>
      <c r="AP331" s="25"/>
      <c r="AQ331" s="25"/>
      <c r="AR331" s="25"/>
      <c r="AS331" s="25"/>
      <c r="AT331" s="25"/>
      <c r="AU331" s="25"/>
      <c r="AV331" s="25"/>
      <c r="AW331" s="25"/>
      <c r="AX331" s="25"/>
      <c r="AY331" s="25"/>
      <c r="AZ331" s="25"/>
      <c r="BA331" s="25"/>
      <c r="BB331" s="25"/>
      <c r="BC331" s="25"/>
      <c r="BD331" s="25"/>
      <c r="BE331" s="25"/>
      <c r="BF331" s="25"/>
      <c r="BG331" s="25"/>
      <c r="BH331" s="25"/>
      <c r="BI331" s="17">
        <f t="shared" si="29"/>
        <v>5541</v>
      </c>
      <c r="BJ331" s="16">
        <f t="shared" si="30"/>
        <v>0</v>
      </c>
      <c r="BK331" s="16">
        <f t="shared" si="31"/>
        <v>5541</v>
      </c>
      <c r="BL331" s="16"/>
      <c r="BM331" s="16"/>
      <c r="BN331" s="16"/>
      <c r="BO331" s="16"/>
      <c r="BP331" s="16"/>
      <c r="BQ331" s="16"/>
      <c r="BR331" s="16"/>
      <c r="BS331" s="16"/>
      <c r="BT331" s="17">
        <f t="shared" si="32"/>
        <v>5541</v>
      </c>
      <c r="BU331" s="26"/>
    </row>
    <row r="332" spans="1:73" s="57" customFormat="1" ht="51" x14ac:dyDescent="0.25">
      <c r="A332" s="20" t="s">
        <v>89</v>
      </c>
      <c r="B332" s="20" t="s">
        <v>91</v>
      </c>
      <c r="C332" s="20" t="s">
        <v>90</v>
      </c>
      <c r="D332" s="20" t="s">
        <v>203</v>
      </c>
      <c r="E332" s="4" t="s">
        <v>221</v>
      </c>
      <c r="F332" s="20" t="s">
        <v>208</v>
      </c>
      <c r="G332" s="20" t="s">
        <v>427</v>
      </c>
      <c r="H332" s="20">
        <v>2022</v>
      </c>
      <c r="I332" s="20" t="s">
        <v>450</v>
      </c>
      <c r="J332" s="21" t="s">
        <v>450</v>
      </c>
      <c r="K332" s="20"/>
      <c r="L332" s="4"/>
      <c r="M332" s="4"/>
      <c r="N332" s="4"/>
      <c r="O332" s="4"/>
      <c r="P332" s="10">
        <v>202</v>
      </c>
      <c r="Q332" s="10">
        <v>56</v>
      </c>
      <c r="R332" s="11">
        <v>7</v>
      </c>
      <c r="S332" s="12" t="s">
        <v>480</v>
      </c>
      <c r="T332" s="12">
        <v>8888</v>
      </c>
      <c r="U332" s="12">
        <v>8888</v>
      </c>
      <c r="V332" s="4" t="str">
        <f>VLOOKUP(W332,'Ítems Presupuestarios'!$A$4:$C$42,3,FALSE)</f>
        <v>78-Transferencias o Donaciones para Inversión</v>
      </c>
      <c r="W332" s="4">
        <v>780204</v>
      </c>
      <c r="X332" s="4" t="str">
        <f>VLOOKUP(W332,'Ítems Presupuestarios'!$A$4:$C$42,2,FALSE)</f>
        <v>Transferencias y Donaciones al Sector Privado no Financiero</v>
      </c>
      <c r="Y332" s="25"/>
      <c r="Z332" s="25"/>
      <c r="AA332" s="25"/>
      <c r="AB332" s="25"/>
      <c r="AC332" s="25"/>
      <c r="AD332" s="25"/>
      <c r="AE332" s="25">
        <v>27.844200000000001</v>
      </c>
      <c r="AF332" s="25"/>
      <c r="AG332" s="25"/>
      <c r="AH332" s="25"/>
      <c r="AI332" s="25"/>
      <c r="AJ332" s="25"/>
      <c r="AK332" s="25"/>
      <c r="AL332" s="25"/>
      <c r="AM332" s="25"/>
      <c r="AN332" s="25"/>
      <c r="AO332" s="25"/>
      <c r="AP332" s="25"/>
      <c r="AQ332" s="25"/>
      <c r="AR332" s="25"/>
      <c r="AS332" s="25"/>
      <c r="AT332" s="25"/>
      <c r="AU332" s="25"/>
      <c r="AV332" s="25"/>
      <c r="AW332" s="25"/>
      <c r="AX332" s="25"/>
      <c r="AY332" s="25"/>
      <c r="AZ332" s="25"/>
      <c r="BA332" s="25"/>
      <c r="BB332" s="25"/>
      <c r="BC332" s="25"/>
      <c r="BD332" s="25"/>
      <c r="BE332" s="25"/>
      <c r="BF332" s="25"/>
      <c r="BG332" s="25"/>
      <c r="BH332" s="25"/>
      <c r="BI332" s="17">
        <f t="shared" si="29"/>
        <v>27.844200000000001</v>
      </c>
      <c r="BJ332" s="16">
        <f t="shared" si="30"/>
        <v>0</v>
      </c>
      <c r="BK332" s="16">
        <f t="shared" si="31"/>
        <v>27.844200000000001</v>
      </c>
      <c r="BL332" s="16"/>
      <c r="BM332" s="16"/>
      <c r="BN332" s="16"/>
      <c r="BO332" s="16"/>
      <c r="BP332" s="16"/>
      <c r="BQ332" s="16"/>
      <c r="BR332" s="16"/>
      <c r="BS332" s="16"/>
      <c r="BT332" s="17">
        <f t="shared" si="32"/>
        <v>27.844200000000001</v>
      </c>
      <c r="BU332" s="26"/>
    </row>
    <row r="333" spans="1:73" s="57" customFormat="1" ht="38.25" x14ac:dyDescent="0.25">
      <c r="A333" s="20" t="s">
        <v>89</v>
      </c>
      <c r="B333" s="20" t="s">
        <v>91</v>
      </c>
      <c r="C333" s="20" t="s">
        <v>90</v>
      </c>
      <c r="D333" s="20" t="s">
        <v>92</v>
      </c>
      <c r="E333" s="4" t="s">
        <v>207</v>
      </c>
      <c r="F333" s="20" t="s">
        <v>208</v>
      </c>
      <c r="G333" s="20" t="s">
        <v>428</v>
      </c>
      <c r="H333" s="20">
        <v>2022</v>
      </c>
      <c r="I333" s="20" t="s">
        <v>476</v>
      </c>
      <c r="J333" s="21" t="s">
        <v>476</v>
      </c>
      <c r="K333" s="20"/>
      <c r="L333" s="4"/>
      <c r="M333" s="4"/>
      <c r="N333" s="4"/>
      <c r="O333" s="4"/>
      <c r="P333" s="10">
        <v>202</v>
      </c>
      <c r="Q333" s="10">
        <v>56</v>
      </c>
      <c r="R333" s="11">
        <v>7</v>
      </c>
      <c r="S333" s="12" t="s">
        <v>480</v>
      </c>
      <c r="T333" s="12">
        <v>8888</v>
      </c>
      <c r="U333" s="12">
        <v>8888</v>
      </c>
      <c r="V333" s="4" t="str">
        <f>VLOOKUP(W333,'Ítems Presupuestarios'!$A$4:$C$42,3,FALSE)</f>
        <v>78-Transferencias o Donaciones para Inversión</v>
      </c>
      <c r="W333" s="4">
        <v>780204</v>
      </c>
      <c r="X333" s="4" t="str">
        <f>VLOOKUP(W333,'Ítems Presupuestarios'!$A$4:$C$42,2,FALSE)</f>
        <v>Transferencias y Donaciones al Sector Privado no Financiero</v>
      </c>
      <c r="Y333" s="25"/>
      <c r="Z333" s="25"/>
      <c r="AA333" s="25"/>
      <c r="AB333" s="25"/>
      <c r="AC333" s="25"/>
      <c r="AD333" s="25"/>
      <c r="AE333" s="25">
        <v>3162.49</v>
      </c>
      <c r="AF333" s="25"/>
      <c r="AG333" s="25"/>
      <c r="AH333" s="25"/>
      <c r="AI333" s="25"/>
      <c r="AJ333" s="25"/>
      <c r="AK333" s="25"/>
      <c r="AL333" s="25"/>
      <c r="AM333" s="25"/>
      <c r="AN333" s="25"/>
      <c r="AO333" s="25"/>
      <c r="AP333" s="25"/>
      <c r="AQ333" s="25"/>
      <c r="AR333" s="25"/>
      <c r="AS333" s="25"/>
      <c r="AT333" s="25"/>
      <c r="AU333" s="25"/>
      <c r="AV333" s="25"/>
      <c r="AW333" s="25"/>
      <c r="AX333" s="25"/>
      <c r="AY333" s="25"/>
      <c r="AZ333" s="25"/>
      <c r="BA333" s="25"/>
      <c r="BB333" s="25"/>
      <c r="BC333" s="25"/>
      <c r="BD333" s="25"/>
      <c r="BE333" s="25"/>
      <c r="BF333" s="25"/>
      <c r="BG333" s="25"/>
      <c r="BH333" s="25"/>
      <c r="BI333" s="17">
        <f t="shared" si="29"/>
        <v>3162.49</v>
      </c>
      <c r="BJ333" s="16">
        <f t="shared" si="30"/>
        <v>0</v>
      </c>
      <c r="BK333" s="16">
        <f t="shared" si="31"/>
        <v>3162.49</v>
      </c>
      <c r="BL333" s="16">
        <v>3162.49</v>
      </c>
      <c r="BM333" s="16"/>
      <c r="BN333" s="16"/>
      <c r="BO333" s="16"/>
      <c r="BP333" s="16"/>
      <c r="BQ333" s="16"/>
      <c r="BR333" s="16"/>
      <c r="BS333" s="16"/>
      <c r="BT333" s="17">
        <f t="shared" si="32"/>
        <v>0</v>
      </c>
      <c r="BU333" s="26"/>
    </row>
    <row r="334" spans="1:73" s="57" customFormat="1" ht="38.25" x14ac:dyDescent="0.25">
      <c r="A334" s="20" t="s">
        <v>89</v>
      </c>
      <c r="B334" s="20" t="s">
        <v>91</v>
      </c>
      <c r="C334" s="20" t="s">
        <v>90</v>
      </c>
      <c r="D334" s="20" t="s">
        <v>92</v>
      </c>
      <c r="E334" s="4" t="s">
        <v>207</v>
      </c>
      <c r="F334" s="20" t="s">
        <v>208</v>
      </c>
      <c r="G334" s="20" t="s">
        <v>429</v>
      </c>
      <c r="H334" s="20">
        <v>2022</v>
      </c>
      <c r="I334" s="20" t="s">
        <v>450</v>
      </c>
      <c r="J334" s="21" t="s">
        <v>450</v>
      </c>
      <c r="K334" s="20"/>
      <c r="L334" s="4"/>
      <c r="M334" s="4"/>
      <c r="N334" s="4"/>
      <c r="O334" s="4"/>
      <c r="P334" s="10">
        <v>202</v>
      </c>
      <c r="Q334" s="10">
        <v>56</v>
      </c>
      <c r="R334" s="11">
        <v>7</v>
      </c>
      <c r="S334" s="12" t="s">
        <v>480</v>
      </c>
      <c r="T334" s="12">
        <v>8888</v>
      </c>
      <c r="U334" s="12">
        <v>8888</v>
      </c>
      <c r="V334" s="4" t="str">
        <f>VLOOKUP(W334,'Ítems Presupuestarios'!$A$4:$C$42,3,FALSE)</f>
        <v>78-Transferencias o Donaciones para Inversión</v>
      </c>
      <c r="W334" s="4">
        <v>780204</v>
      </c>
      <c r="X334" s="4" t="str">
        <f>VLOOKUP(W334,'Ítems Presupuestarios'!$A$4:$C$42,2,FALSE)</f>
        <v>Transferencias y Donaciones al Sector Privado no Financiero</v>
      </c>
      <c r="Y334" s="25"/>
      <c r="Z334" s="25"/>
      <c r="AA334" s="25"/>
      <c r="AB334" s="25"/>
      <c r="AC334" s="25"/>
      <c r="AD334" s="25"/>
      <c r="AE334" s="25">
        <v>15.891899999999998</v>
      </c>
      <c r="AF334" s="25"/>
      <c r="AG334" s="25"/>
      <c r="AH334" s="25"/>
      <c r="AI334" s="25"/>
      <c r="AJ334" s="25"/>
      <c r="AK334" s="25"/>
      <c r="AL334" s="25"/>
      <c r="AM334" s="25"/>
      <c r="AN334" s="25"/>
      <c r="AO334" s="25"/>
      <c r="AP334" s="25"/>
      <c r="AQ334" s="25"/>
      <c r="AR334" s="25"/>
      <c r="AS334" s="25"/>
      <c r="AT334" s="25"/>
      <c r="AU334" s="25"/>
      <c r="AV334" s="25"/>
      <c r="AW334" s="25"/>
      <c r="AX334" s="25"/>
      <c r="AY334" s="25"/>
      <c r="AZ334" s="25"/>
      <c r="BA334" s="25"/>
      <c r="BB334" s="25"/>
      <c r="BC334" s="25"/>
      <c r="BD334" s="25"/>
      <c r="BE334" s="25"/>
      <c r="BF334" s="25"/>
      <c r="BG334" s="25"/>
      <c r="BH334" s="25"/>
      <c r="BI334" s="17">
        <f t="shared" si="29"/>
        <v>15.891899999999998</v>
      </c>
      <c r="BJ334" s="16">
        <f t="shared" si="30"/>
        <v>0</v>
      </c>
      <c r="BK334" s="16">
        <f t="shared" si="31"/>
        <v>15.891899999999998</v>
      </c>
      <c r="BL334" s="16">
        <v>15.89</v>
      </c>
      <c r="BM334" s="16"/>
      <c r="BN334" s="16"/>
      <c r="BO334" s="16"/>
      <c r="BP334" s="16"/>
      <c r="BQ334" s="16"/>
      <c r="BR334" s="16"/>
      <c r="BS334" s="16"/>
      <c r="BT334" s="17">
        <f t="shared" si="32"/>
        <v>1.8999999999973483E-3</v>
      </c>
      <c r="BU334" s="26"/>
    </row>
    <row r="335" spans="1:73" s="57" customFormat="1" ht="38.25" x14ac:dyDescent="0.25">
      <c r="A335" s="20" t="s">
        <v>89</v>
      </c>
      <c r="B335" s="20" t="s">
        <v>91</v>
      </c>
      <c r="C335" s="20" t="s">
        <v>90</v>
      </c>
      <c r="D335" s="20" t="s">
        <v>92</v>
      </c>
      <c r="E335" s="4" t="s">
        <v>211</v>
      </c>
      <c r="F335" s="20" t="s">
        <v>212</v>
      </c>
      <c r="G335" s="20" t="s">
        <v>430</v>
      </c>
      <c r="H335" s="20">
        <v>2022</v>
      </c>
      <c r="I335" s="20" t="s">
        <v>476</v>
      </c>
      <c r="J335" s="21" t="s">
        <v>476</v>
      </c>
      <c r="K335" s="20"/>
      <c r="L335" s="4"/>
      <c r="M335" s="4"/>
      <c r="N335" s="4"/>
      <c r="O335" s="4"/>
      <c r="P335" s="10">
        <v>202</v>
      </c>
      <c r="Q335" s="10">
        <v>56</v>
      </c>
      <c r="R335" s="11">
        <v>7</v>
      </c>
      <c r="S335" s="12" t="s">
        <v>480</v>
      </c>
      <c r="T335" s="12">
        <v>8888</v>
      </c>
      <c r="U335" s="12">
        <v>8888</v>
      </c>
      <c r="V335" s="4" t="str">
        <f>VLOOKUP(W335,'Ítems Presupuestarios'!$A$4:$C$42,3,FALSE)</f>
        <v>78-Transferencias o Donaciones para Inversión</v>
      </c>
      <c r="W335" s="4">
        <v>780204</v>
      </c>
      <c r="X335" s="4" t="str">
        <f>VLOOKUP(W335,'Ítems Presupuestarios'!$A$4:$C$42,2,FALSE)</f>
        <v>Transferencias y Donaciones al Sector Privado no Financiero</v>
      </c>
      <c r="Y335" s="25"/>
      <c r="Z335" s="25"/>
      <c r="AA335" s="25"/>
      <c r="AB335" s="25"/>
      <c r="AC335" s="25"/>
      <c r="AD335" s="25"/>
      <c r="AE335" s="25">
        <v>4638.3</v>
      </c>
      <c r="AF335" s="25"/>
      <c r="AG335" s="25"/>
      <c r="AH335" s="25"/>
      <c r="AI335" s="25"/>
      <c r="AJ335" s="25"/>
      <c r="AK335" s="25"/>
      <c r="AL335" s="25"/>
      <c r="AM335" s="25"/>
      <c r="AN335" s="25"/>
      <c r="AO335" s="25"/>
      <c r="AP335" s="25"/>
      <c r="AQ335" s="25"/>
      <c r="AR335" s="25"/>
      <c r="AS335" s="25"/>
      <c r="AT335" s="25"/>
      <c r="AU335" s="25"/>
      <c r="AV335" s="25"/>
      <c r="AW335" s="25"/>
      <c r="AX335" s="25"/>
      <c r="AY335" s="25"/>
      <c r="AZ335" s="25"/>
      <c r="BA335" s="25"/>
      <c r="BB335" s="25"/>
      <c r="BC335" s="25"/>
      <c r="BD335" s="25"/>
      <c r="BE335" s="25"/>
      <c r="BF335" s="25"/>
      <c r="BG335" s="25"/>
      <c r="BH335" s="25"/>
      <c r="BI335" s="17">
        <f t="shared" si="29"/>
        <v>4638.3</v>
      </c>
      <c r="BJ335" s="16">
        <f t="shared" si="30"/>
        <v>0</v>
      </c>
      <c r="BK335" s="16">
        <f t="shared" si="31"/>
        <v>4638.3</v>
      </c>
      <c r="BL335" s="16">
        <v>4638.3</v>
      </c>
      <c r="BM335" s="16"/>
      <c r="BN335" s="16"/>
      <c r="BO335" s="16"/>
      <c r="BP335" s="16"/>
      <c r="BQ335" s="16"/>
      <c r="BR335" s="16"/>
      <c r="BS335" s="16"/>
      <c r="BT335" s="17">
        <f t="shared" si="32"/>
        <v>0</v>
      </c>
      <c r="BU335" s="26"/>
    </row>
    <row r="336" spans="1:73" s="57" customFormat="1" ht="38.25" x14ac:dyDescent="0.25">
      <c r="A336" s="20" t="s">
        <v>89</v>
      </c>
      <c r="B336" s="20" t="s">
        <v>91</v>
      </c>
      <c r="C336" s="20" t="s">
        <v>90</v>
      </c>
      <c r="D336" s="20" t="s">
        <v>92</v>
      </c>
      <c r="E336" s="4" t="s">
        <v>211</v>
      </c>
      <c r="F336" s="20" t="s">
        <v>212</v>
      </c>
      <c r="G336" s="20" t="s">
        <v>431</v>
      </c>
      <c r="H336" s="20">
        <v>2022</v>
      </c>
      <c r="I336" s="20" t="s">
        <v>450</v>
      </c>
      <c r="J336" s="21" t="s">
        <v>450</v>
      </c>
      <c r="K336" s="20"/>
      <c r="L336" s="4"/>
      <c r="M336" s="4"/>
      <c r="N336" s="4"/>
      <c r="O336" s="4"/>
      <c r="P336" s="10">
        <v>202</v>
      </c>
      <c r="Q336" s="10">
        <v>56</v>
      </c>
      <c r="R336" s="11">
        <v>7</v>
      </c>
      <c r="S336" s="12" t="s">
        <v>480</v>
      </c>
      <c r="T336" s="12">
        <v>8888</v>
      </c>
      <c r="U336" s="12">
        <v>8888</v>
      </c>
      <c r="V336" s="4" t="str">
        <f>VLOOKUP(W336,'Ítems Presupuestarios'!$A$4:$C$42,3,FALSE)</f>
        <v>78-Transferencias o Donaciones para Inversión</v>
      </c>
      <c r="W336" s="4">
        <v>780204</v>
      </c>
      <c r="X336" s="4" t="str">
        <f>VLOOKUP(W336,'Ítems Presupuestarios'!$A$4:$C$42,2,FALSE)</f>
        <v>Transferencias y Donaciones al Sector Privado no Financiero</v>
      </c>
      <c r="Y336" s="25"/>
      <c r="Z336" s="25"/>
      <c r="AA336" s="25"/>
      <c r="AB336" s="25"/>
      <c r="AC336" s="25"/>
      <c r="AD336" s="25"/>
      <c r="AE336" s="25">
        <v>23.308050000000005</v>
      </c>
      <c r="AF336" s="25"/>
      <c r="AG336" s="25"/>
      <c r="AH336" s="25"/>
      <c r="AI336" s="25"/>
      <c r="AJ336" s="25"/>
      <c r="AK336" s="25"/>
      <c r="AL336" s="25"/>
      <c r="AM336" s="25"/>
      <c r="AN336" s="25"/>
      <c r="AO336" s="25"/>
      <c r="AP336" s="25"/>
      <c r="AQ336" s="25"/>
      <c r="AR336" s="25"/>
      <c r="AS336" s="25"/>
      <c r="AT336" s="25"/>
      <c r="AU336" s="25"/>
      <c r="AV336" s="25"/>
      <c r="AW336" s="25"/>
      <c r="AX336" s="25"/>
      <c r="AY336" s="25"/>
      <c r="AZ336" s="25"/>
      <c r="BA336" s="25"/>
      <c r="BB336" s="25"/>
      <c r="BC336" s="25"/>
      <c r="BD336" s="25"/>
      <c r="BE336" s="25"/>
      <c r="BF336" s="25"/>
      <c r="BG336" s="25"/>
      <c r="BH336" s="25"/>
      <c r="BI336" s="17">
        <f t="shared" si="29"/>
        <v>23.308050000000005</v>
      </c>
      <c r="BJ336" s="16">
        <f t="shared" si="30"/>
        <v>0</v>
      </c>
      <c r="BK336" s="16">
        <f t="shared" si="31"/>
        <v>23.308050000000005</v>
      </c>
      <c r="BL336" s="16">
        <v>23.31</v>
      </c>
      <c r="BM336" s="16"/>
      <c r="BN336" s="16"/>
      <c r="BO336" s="16"/>
      <c r="BP336" s="16"/>
      <c r="BQ336" s="16"/>
      <c r="BR336" s="16"/>
      <c r="BS336" s="16"/>
      <c r="BT336" s="17">
        <f t="shared" si="32"/>
        <v>-1.949999999993679E-3</v>
      </c>
      <c r="BU336" s="26"/>
    </row>
    <row r="337" spans="1:73" s="57" customFormat="1" ht="51" x14ac:dyDescent="0.25">
      <c r="A337" s="20" t="s">
        <v>89</v>
      </c>
      <c r="B337" s="20" t="s">
        <v>91</v>
      </c>
      <c r="C337" s="20" t="s">
        <v>90</v>
      </c>
      <c r="D337" s="20" t="s">
        <v>203</v>
      </c>
      <c r="E337" s="4" t="s">
        <v>215</v>
      </c>
      <c r="F337" s="20" t="s">
        <v>216</v>
      </c>
      <c r="G337" s="20" t="s">
        <v>432</v>
      </c>
      <c r="H337" s="20">
        <v>2022</v>
      </c>
      <c r="I337" s="20" t="s">
        <v>476</v>
      </c>
      <c r="J337" s="21" t="s">
        <v>476</v>
      </c>
      <c r="K337" s="20"/>
      <c r="L337" s="4"/>
      <c r="M337" s="4"/>
      <c r="N337" s="4"/>
      <c r="O337" s="4"/>
      <c r="P337" s="10">
        <v>202</v>
      </c>
      <c r="Q337" s="10">
        <v>56</v>
      </c>
      <c r="R337" s="11">
        <v>7</v>
      </c>
      <c r="S337" s="12" t="s">
        <v>480</v>
      </c>
      <c r="T337" s="12">
        <v>8888</v>
      </c>
      <c r="U337" s="12">
        <v>8888</v>
      </c>
      <c r="V337" s="4" t="str">
        <f>VLOOKUP(W337,'Ítems Presupuestarios'!$A$4:$C$42,3,FALSE)</f>
        <v>78-Transferencias o Donaciones para Inversión</v>
      </c>
      <c r="W337" s="4">
        <v>780204</v>
      </c>
      <c r="X337" s="4" t="str">
        <f>VLOOKUP(W337,'Ítems Presupuestarios'!$A$4:$C$42,2,FALSE)</f>
        <v>Transferencias y Donaciones al Sector Privado no Financiero</v>
      </c>
      <c r="Y337" s="25"/>
      <c r="Z337" s="25"/>
      <c r="AA337" s="25"/>
      <c r="AB337" s="25"/>
      <c r="AC337" s="25"/>
      <c r="AD337" s="25"/>
      <c r="AE337" s="25">
        <v>59033.16</v>
      </c>
      <c r="AF337" s="25"/>
      <c r="AG337" s="25"/>
      <c r="AH337" s="25"/>
      <c r="AI337" s="25"/>
      <c r="AJ337" s="25"/>
      <c r="AK337" s="25"/>
      <c r="AL337" s="25"/>
      <c r="AM337" s="25"/>
      <c r="AN337" s="25"/>
      <c r="AO337" s="25"/>
      <c r="AP337" s="25"/>
      <c r="AQ337" s="25"/>
      <c r="AR337" s="25"/>
      <c r="AS337" s="25"/>
      <c r="AT337" s="25"/>
      <c r="AU337" s="25"/>
      <c r="AV337" s="25"/>
      <c r="AW337" s="25"/>
      <c r="AX337" s="25"/>
      <c r="AY337" s="25"/>
      <c r="AZ337" s="25"/>
      <c r="BA337" s="25"/>
      <c r="BB337" s="25"/>
      <c r="BC337" s="25"/>
      <c r="BD337" s="25"/>
      <c r="BE337" s="25"/>
      <c r="BF337" s="25"/>
      <c r="BG337" s="25"/>
      <c r="BH337" s="25"/>
      <c r="BI337" s="17">
        <f t="shared" si="29"/>
        <v>59033.16</v>
      </c>
      <c r="BJ337" s="16">
        <f t="shared" si="30"/>
        <v>0</v>
      </c>
      <c r="BK337" s="16">
        <f t="shared" si="31"/>
        <v>59033.16</v>
      </c>
      <c r="BL337" s="16"/>
      <c r="BM337" s="16"/>
      <c r="BN337" s="16"/>
      <c r="BO337" s="16"/>
      <c r="BP337" s="16"/>
      <c r="BQ337" s="16"/>
      <c r="BR337" s="16"/>
      <c r="BS337" s="16"/>
      <c r="BT337" s="17">
        <f t="shared" si="32"/>
        <v>59033.16</v>
      </c>
      <c r="BU337" s="26"/>
    </row>
    <row r="338" spans="1:73" s="57" customFormat="1" ht="51" x14ac:dyDescent="0.25">
      <c r="A338" s="20" t="s">
        <v>89</v>
      </c>
      <c r="B338" s="20" t="s">
        <v>91</v>
      </c>
      <c r="C338" s="20" t="s">
        <v>90</v>
      </c>
      <c r="D338" s="20" t="s">
        <v>203</v>
      </c>
      <c r="E338" s="4" t="s">
        <v>215</v>
      </c>
      <c r="F338" s="20" t="s">
        <v>216</v>
      </c>
      <c r="G338" s="20" t="s">
        <v>433</v>
      </c>
      <c r="H338" s="20">
        <v>2022</v>
      </c>
      <c r="I338" s="20" t="s">
        <v>450</v>
      </c>
      <c r="J338" s="21" t="s">
        <v>450</v>
      </c>
      <c r="K338" s="20"/>
      <c r="L338" s="4"/>
      <c r="M338" s="4"/>
      <c r="N338" s="4"/>
      <c r="O338" s="4"/>
      <c r="P338" s="10">
        <v>202</v>
      </c>
      <c r="Q338" s="10">
        <v>56</v>
      </c>
      <c r="R338" s="11">
        <v>7</v>
      </c>
      <c r="S338" s="12" t="s">
        <v>480</v>
      </c>
      <c r="T338" s="12">
        <v>8888</v>
      </c>
      <c r="U338" s="12">
        <v>8888</v>
      </c>
      <c r="V338" s="4" t="str">
        <f>VLOOKUP(W338,'Ítems Presupuestarios'!$A$4:$C$42,3,FALSE)</f>
        <v>78-Transferencias o Donaciones para Inversión</v>
      </c>
      <c r="W338" s="4">
        <v>780204</v>
      </c>
      <c r="X338" s="4" t="str">
        <f>VLOOKUP(W338,'Ítems Presupuestarios'!$A$4:$C$42,2,FALSE)</f>
        <v>Transferencias y Donaciones al Sector Privado no Financiero</v>
      </c>
      <c r="Y338" s="25"/>
      <c r="Z338" s="25"/>
      <c r="AA338" s="25"/>
      <c r="AB338" s="25"/>
      <c r="AC338" s="25"/>
      <c r="AD338" s="25"/>
      <c r="AE338" s="25">
        <v>296.64905000000005</v>
      </c>
      <c r="AF338" s="25"/>
      <c r="AG338" s="25"/>
      <c r="AH338" s="25"/>
      <c r="AI338" s="25"/>
      <c r="AJ338" s="25"/>
      <c r="AK338" s="25"/>
      <c r="AL338" s="25"/>
      <c r="AM338" s="25"/>
      <c r="AN338" s="25"/>
      <c r="AO338" s="25"/>
      <c r="AP338" s="25"/>
      <c r="AQ338" s="25"/>
      <c r="AR338" s="25"/>
      <c r="AS338" s="25"/>
      <c r="AT338" s="25"/>
      <c r="AU338" s="25"/>
      <c r="AV338" s="25"/>
      <c r="AW338" s="25"/>
      <c r="AX338" s="25"/>
      <c r="AY338" s="25"/>
      <c r="AZ338" s="25"/>
      <c r="BA338" s="25"/>
      <c r="BB338" s="25"/>
      <c r="BC338" s="25"/>
      <c r="BD338" s="25"/>
      <c r="BE338" s="25"/>
      <c r="BF338" s="25"/>
      <c r="BG338" s="25"/>
      <c r="BH338" s="25"/>
      <c r="BI338" s="17">
        <f t="shared" si="29"/>
        <v>296.64905000000005</v>
      </c>
      <c r="BJ338" s="16">
        <f t="shared" si="30"/>
        <v>0</v>
      </c>
      <c r="BK338" s="16">
        <f t="shared" si="31"/>
        <v>296.64905000000005</v>
      </c>
      <c r="BL338" s="16"/>
      <c r="BM338" s="16"/>
      <c r="BN338" s="16"/>
      <c r="BO338" s="16"/>
      <c r="BP338" s="16"/>
      <c r="BQ338" s="16"/>
      <c r="BR338" s="16"/>
      <c r="BS338" s="16"/>
      <c r="BT338" s="17">
        <f t="shared" si="32"/>
        <v>296.64905000000005</v>
      </c>
      <c r="BU338" s="26"/>
    </row>
    <row r="339" spans="1:73" s="57" customFormat="1" ht="51" x14ac:dyDescent="0.25">
      <c r="A339" s="20" t="s">
        <v>89</v>
      </c>
      <c r="B339" s="20" t="s">
        <v>91</v>
      </c>
      <c r="C339" s="20" t="s">
        <v>90</v>
      </c>
      <c r="D339" s="20" t="s">
        <v>203</v>
      </c>
      <c r="E339" s="4" t="s">
        <v>219</v>
      </c>
      <c r="F339" s="20" t="s">
        <v>212</v>
      </c>
      <c r="G339" s="20" t="s">
        <v>430</v>
      </c>
      <c r="H339" s="20">
        <v>2022</v>
      </c>
      <c r="I339" s="20" t="s">
        <v>476</v>
      </c>
      <c r="J339" s="21" t="s">
        <v>476</v>
      </c>
      <c r="K339" s="20"/>
      <c r="L339" s="4"/>
      <c r="M339" s="4"/>
      <c r="N339" s="4"/>
      <c r="O339" s="4"/>
      <c r="P339" s="10">
        <v>202</v>
      </c>
      <c r="Q339" s="10">
        <v>56</v>
      </c>
      <c r="R339" s="11">
        <v>7</v>
      </c>
      <c r="S339" s="12" t="s">
        <v>480</v>
      </c>
      <c r="T339" s="12">
        <v>8888</v>
      </c>
      <c r="U339" s="12">
        <v>8888</v>
      </c>
      <c r="V339" s="4" t="str">
        <f>VLOOKUP(W339,'Ítems Presupuestarios'!$A$4:$C$42,3,FALSE)</f>
        <v>78-Transferencias o Donaciones para Inversión</v>
      </c>
      <c r="W339" s="4">
        <v>780204</v>
      </c>
      <c r="X339" s="4" t="str">
        <f>VLOOKUP(W339,'Ítems Presupuestarios'!$A$4:$C$42,2,FALSE)</f>
        <v>Transferencias y Donaciones al Sector Privado no Financiero</v>
      </c>
      <c r="Y339" s="25"/>
      <c r="Z339" s="25"/>
      <c r="AA339" s="25"/>
      <c r="AB339" s="25"/>
      <c r="AC339" s="25"/>
      <c r="AD339" s="25"/>
      <c r="AE339" s="25">
        <v>7379.15</v>
      </c>
      <c r="AF339" s="25"/>
      <c r="AG339" s="25"/>
      <c r="AH339" s="25"/>
      <c r="AI339" s="25"/>
      <c r="AJ339" s="25"/>
      <c r="AK339" s="25"/>
      <c r="AL339" s="25"/>
      <c r="AM339" s="25"/>
      <c r="AN339" s="25"/>
      <c r="AO339" s="25"/>
      <c r="AP339" s="25"/>
      <c r="AQ339" s="25"/>
      <c r="AR339" s="25"/>
      <c r="AS339" s="25"/>
      <c r="AT339" s="25"/>
      <c r="AU339" s="25"/>
      <c r="AV339" s="25"/>
      <c r="AW339" s="25"/>
      <c r="AX339" s="25"/>
      <c r="AY339" s="25"/>
      <c r="AZ339" s="25"/>
      <c r="BA339" s="25"/>
      <c r="BB339" s="25"/>
      <c r="BC339" s="25"/>
      <c r="BD339" s="25"/>
      <c r="BE339" s="25"/>
      <c r="BF339" s="25"/>
      <c r="BG339" s="25"/>
      <c r="BH339" s="25"/>
      <c r="BI339" s="17">
        <f t="shared" si="29"/>
        <v>7379.15</v>
      </c>
      <c r="BJ339" s="16">
        <f t="shared" si="30"/>
        <v>0</v>
      </c>
      <c r="BK339" s="16">
        <f t="shared" si="31"/>
        <v>7379.15</v>
      </c>
      <c r="BL339" s="16"/>
      <c r="BM339" s="16"/>
      <c r="BN339" s="16"/>
      <c r="BO339" s="16"/>
      <c r="BP339" s="16"/>
      <c r="BQ339" s="16"/>
      <c r="BR339" s="16"/>
      <c r="BS339" s="16"/>
      <c r="BT339" s="17">
        <f t="shared" si="32"/>
        <v>7379.15</v>
      </c>
      <c r="BU339" s="26"/>
    </row>
    <row r="340" spans="1:73" s="57" customFormat="1" ht="51" x14ac:dyDescent="0.25">
      <c r="A340" s="20" t="s">
        <v>89</v>
      </c>
      <c r="B340" s="20" t="s">
        <v>91</v>
      </c>
      <c r="C340" s="20" t="s">
        <v>90</v>
      </c>
      <c r="D340" s="20" t="s">
        <v>203</v>
      </c>
      <c r="E340" s="4" t="s">
        <v>219</v>
      </c>
      <c r="F340" s="20" t="s">
        <v>212</v>
      </c>
      <c r="G340" s="20" t="s">
        <v>431</v>
      </c>
      <c r="H340" s="20">
        <v>2022</v>
      </c>
      <c r="I340" s="20" t="s">
        <v>450</v>
      </c>
      <c r="J340" s="21" t="s">
        <v>450</v>
      </c>
      <c r="K340" s="20"/>
      <c r="L340" s="4"/>
      <c r="M340" s="4"/>
      <c r="N340" s="4"/>
      <c r="O340" s="4"/>
      <c r="P340" s="10">
        <v>202</v>
      </c>
      <c r="Q340" s="10">
        <v>56</v>
      </c>
      <c r="R340" s="11">
        <v>7</v>
      </c>
      <c r="S340" s="12" t="s">
        <v>480</v>
      </c>
      <c r="T340" s="12">
        <v>8888</v>
      </c>
      <c r="U340" s="12">
        <v>8888</v>
      </c>
      <c r="V340" s="4" t="str">
        <f>VLOOKUP(W340,'Ítems Presupuestarios'!$A$4:$C$42,3,FALSE)</f>
        <v>78-Transferencias o Donaciones para Inversión</v>
      </c>
      <c r="W340" s="4">
        <v>780204</v>
      </c>
      <c r="X340" s="4" t="str">
        <f>VLOOKUP(W340,'Ítems Presupuestarios'!$A$4:$C$42,2,FALSE)</f>
        <v>Transferencias y Donaciones al Sector Privado no Financiero</v>
      </c>
      <c r="Y340" s="25"/>
      <c r="Z340" s="25"/>
      <c r="AA340" s="25"/>
      <c r="AB340" s="25"/>
      <c r="AC340" s="25"/>
      <c r="AD340" s="25"/>
      <c r="AE340" s="25">
        <v>37.081150000000001</v>
      </c>
      <c r="AF340" s="25"/>
      <c r="AG340" s="25"/>
      <c r="AH340" s="25"/>
      <c r="AI340" s="25"/>
      <c r="AJ340" s="25"/>
      <c r="AK340" s="25"/>
      <c r="AL340" s="25"/>
      <c r="AM340" s="25"/>
      <c r="AN340" s="25"/>
      <c r="AO340" s="25"/>
      <c r="AP340" s="25"/>
      <c r="AQ340" s="25"/>
      <c r="AR340" s="25"/>
      <c r="AS340" s="25"/>
      <c r="AT340" s="25"/>
      <c r="AU340" s="25"/>
      <c r="AV340" s="25"/>
      <c r="AW340" s="25"/>
      <c r="AX340" s="25"/>
      <c r="AY340" s="25"/>
      <c r="AZ340" s="25"/>
      <c r="BA340" s="25"/>
      <c r="BB340" s="25"/>
      <c r="BC340" s="25"/>
      <c r="BD340" s="25"/>
      <c r="BE340" s="25"/>
      <c r="BF340" s="25"/>
      <c r="BG340" s="25"/>
      <c r="BH340" s="25"/>
      <c r="BI340" s="17">
        <f t="shared" si="29"/>
        <v>37.081150000000001</v>
      </c>
      <c r="BJ340" s="16">
        <f t="shared" si="30"/>
        <v>0</v>
      </c>
      <c r="BK340" s="16">
        <f t="shared" si="31"/>
        <v>37.081150000000001</v>
      </c>
      <c r="BL340" s="16"/>
      <c r="BM340" s="16"/>
      <c r="BN340" s="16"/>
      <c r="BO340" s="16"/>
      <c r="BP340" s="16"/>
      <c r="BQ340" s="16"/>
      <c r="BR340" s="16"/>
      <c r="BS340" s="16"/>
      <c r="BT340" s="17">
        <f t="shared" si="32"/>
        <v>37.081150000000001</v>
      </c>
      <c r="BU340" s="26"/>
    </row>
    <row r="341" spans="1:73" s="57" customFormat="1" ht="51" x14ac:dyDescent="0.25">
      <c r="A341" s="20" t="s">
        <v>89</v>
      </c>
      <c r="B341" s="20" t="s">
        <v>91</v>
      </c>
      <c r="C341" s="20" t="s">
        <v>90</v>
      </c>
      <c r="D341" s="20" t="s">
        <v>203</v>
      </c>
      <c r="E341" s="4" t="s">
        <v>221</v>
      </c>
      <c r="F341" s="20" t="s">
        <v>208</v>
      </c>
      <c r="G341" s="20" t="s">
        <v>434</v>
      </c>
      <c r="H341" s="20">
        <v>2022</v>
      </c>
      <c r="I341" s="20" t="s">
        <v>476</v>
      </c>
      <c r="J341" s="21" t="s">
        <v>476</v>
      </c>
      <c r="K341" s="20"/>
      <c r="L341" s="4"/>
      <c r="M341" s="4"/>
      <c r="N341" s="4"/>
      <c r="O341" s="4"/>
      <c r="P341" s="10">
        <v>202</v>
      </c>
      <c r="Q341" s="10">
        <v>56</v>
      </c>
      <c r="R341" s="11">
        <v>7</v>
      </c>
      <c r="S341" s="12" t="s">
        <v>480</v>
      </c>
      <c r="T341" s="12">
        <v>8888</v>
      </c>
      <c r="U341" s="12">
        <v>8888</v>
      </c>
      <c r="V341" s="4" t="str">
        <f>VLOOKUP(W341,'Ítems Presupuestarios'!$A$4:$C$42,3,FALSE)</f>
        <v>78-Transferencias o Donaciones para Inversión</v>
      </c>
      <c r="W341" s="4">
        <v>780204</v>
      </c>
      <c r="X341" s="4" t="str">
        <f>VLOOKUP(W341,'Ítems Presupuestarios'!$A$4:$C$42,2,FALSE)</f>
        <v>Transferencias y Donaciones al Sector Privado no Financiero</v>
      </c>
      <c r="Y341" s="25"/>
      <c r="Z341" s="25"/>
      <c r="AA341" s="25"/>
      <c r="AB341" s="25"/>
      <c r="AC341" s="25"/>
      <c r="AD341" s="25"/>
      <c r="AE341" s="25">
        <v>4743.74</v>
      </c>
      <c r="AF341" s="25"/>
      <c r="AG341" s="25"/>
      <c r="AH341" s="25"/>
      <c r="AI341" s="25"/>
      <c r="AJ341" s="25"/>
      <c r="AK341" s="25"/>
      <c r="AL341" s="25"/>
      <c r="AM341" s="25"/>
      <c r="AN341" s="25"/>
      <c r="AO341" s="25"/>
      <c r="AP341" s="25"/>
      <c r="AQ341" s="25"/>
      <c r="AR341" s="25"/>
      <c r="AS341" s="25"/>
      <c r="AT341" s="25"/>
      <c r="AU341" s="25"/>
      <c r="AV341" s="25"/>
      <c r="AW341" s="25"/>
      <c r="AX341" s="25"/>
      <c r="AY341" s="25"/>
      <c r="AZ341" s="25"/>
      <c r="BA341" s="25"/>
      <c r="BB341" s="25"/>
      <c r="BC341" s="25"/>
      <c r="BD341" s="25"/>
      <c r="BE341" s="25"/>
      <c r="BF341" s="25"/>
      <c r="BG341" s="25"/>
      <c r="BH341" s="25"/>
      <c r="BI341" s="17">
        <f t="shared" si="29"/>
        <v>4743.74</v>
      </c>
      <c r="BJ341" s="16">
        <f t="shared" si="30"/>
        <v>0</v>
      </c>
      <c r="BK341" s="16">
        <f t="shared" si="31"/>
        <v>4743.74</v>
      </c>
      <c r="BL341" s="16"/>
      <c r="BM341" s="16"/>
      <c r="BN341" s="16"/>
      <c r="BO341" s="16"/>
      <c r="BP341" s="16"/>
      <c r="BQ341" s="16"/>
      <c r="BR341" s="16"/>
      <c r="BS341" s="16"/>
      <c r="BT341" s="17">
        <f t="shared" si="32"/>
        <v>4743.74</v>
      </c>
      <c r="BU341" s="26"/>
    </row>
    <row r="342" spans="1:73" s="57" customFormat="1" ht="51" x14ac:dyDescent="0.25">
      <c r="A342" s="20" t="s">
        <v>89</v>
      </c>
      <c r="B342" s="20" t="s">
        <v>91</v>
      </c>
      <c r="C342" s="20" t="s">
        <v>90</v>
      </c>
      <c r="D342" s="20" t="s">
        <v>203</v>
      </c>
      <c r="E342" s="4" t="s">
        <v>221</v>
      </c>
      <c r="F342" s="20" t="s">
        <v>208</v>
      </c>
      <c r="G342" s="20" t="s">
        <v>435</v>
      </c>
      <c r="H342" s="20">
        <v>2022</v>
      </c>
      <c r="I342" s="20" t="s">
        <v>450</v>
      </c>
      <c r="J342" s="21" t="s">
        <v>450</v>
      </c>
      <c r="K342" s="20"/>
      <c r="L342" s="4"/>
      <c r="M342" s="4"/>
      <c r="N342" s="4"/>
      <c r="O342" s="4"/>
      <c r="P342" s="10">
        <v>202</v>
      </c>
      <c r="Q342" s="10">
        <v>56</v>
      </c>
      <c r="R342" s="11">
        <v>7</v>
      </c>
      <c r="S342" s="12" t="s">
        <v>480</v>
      </c>
      <c r="T342" s="12">
        <v>8888</v>
      </c>
      <c r="U342" s="12">
        <v>8888</v>
      </c>
      <c r="V342" s="4" t="str">
        <f>VLOOKUP(W342,'Ítems Presupuestarios'!$A$4:$C$42,3,FALSE)</f>
        <v>78-Transferencias o Donaciones para Inversión</v>
      </c>
      <c r="W342" s="4">
        <v>780204</v>
      </c>
      <c r="X342" s="4" t="str">
        <f>VLOOKUP(W342,'Ítems Presupuestarios'!$A$4:$C$42,2,FALSE)</f>
        <v>Transferencias y Donaciones al Sector Privado no Financiero</v>
      </c>
      <c r="Y342" s="25"/>
      <c r="Z342" s="25"/>
      <c r="AA342" s="25"/>
      <c r="AB342" s="25"/>
      <c r="AC342" s="25"/>
      <c r="AD342" s="25"/>
      <c r="AE342" s="25">
        <v>23.837900000000001</v>
      </c>
      <c r="AF342" s="25"/>
      <c r="AG342" s="25"/>
      <c r="AH342" s="25"/>
      <c r="AI342" s="25"/>
      <c r="AJ342" s="25"/>
      <c r="AK342" s="25"/>
      <c r="AL342" s="25"/>
      <c r="AM342" s="25"/>
      <c r="AN342" s="25"/>
      <c r="AO342" s="25"/>
      <c r="AP342" s="25"/>
      <c r="AQ342" s="25"/>
      <c r="AR342" s="25"/>
      <c r="AS342" s="25"/>
      <c r="AT342" s="25"/>
      <c r="AU342" s="25"/>
      <c r="AV342" s="25"/>
      <c r="AW342" s="25"/>
      <c r="AX342" s="25"/>
      <c r="AY342" s="25"/>
      <c r="AZ342" s="25"/>
      <c r="BA342" s="25"/>
      <c r="BB342" s="25"/>
      <c r="BC342" s="25"/>
      <c r="BD342" s="25"/>
      <c r="BE342" s="25"/>
      <c r="BF342" s="25"/>
      <c r="BG342" s="25"/>
      <c r="BH342" s="25"/>
      <c r="BI342" s="17">
        <f t="shared" si="29"/>
        <v>23.837900000000001</v>
      </c>
      <c r="BJ342" s="16">
        <f t="shared" si="30"/>
        <v>0</v>
      </c>
      <c r="BK342" s="16">
        <f t="shared" si="31"/>
        <v>23.837900000000001</v>
      </c>
      <c r="BL342" s="16"/>
      <c r="BM342" s="16"/>
      <c r="BN342" s="16"/>
      <c r="BO342" s="16"/>
      <c r="BP342" s="16"/>
      <c r="BQ342" s="16"/>
      <c r="BR342" s="16"/>
      <c r="BS342" s="16"/>
      <c r="BT342" s="17">
        <f t="shared" si="32"/>
        <v>23.837900000000001</v>
      </c>
      <c r="BU342" s="26"/>
    </row>
    <row r="343" spans="1:73" s="57" customFormat="1" ht="38.25" x14ac:dyDescent="0.25">
      <c r="A343" s="20" t="s">
        <v>106</v>
      </c>
      <c r="B343" s="20" t="s">
        <v>91</v>
      </c>
      <c r="C343" s="20" t="s">
        <v>90</v>
      </c>
      <c r="D343" s="20" t="s">
        <v>92</v>
      </c>
      <c r="E343" s="4" t="s">
        <v>207</v>
      </c>
      <c r="F343" s="20" t="s">
        <v>208</v>
      </c>
      <c r="G343" s="20" t="s">
        <v>436</v>
      </c>
      <c r="H343" s="20">
        <v>2022</v>
      </c>
      <c r="I343" s="20" t="s">
        <v>477</v>
      </c>
      <c r="J343" s="21" t="s">
        <v>477</v>
      </c>
      <c r="K343" s="20"/>
      <c r="L343" s="4"/>
      <c r="M343" s="4"/>
      <c r="N343" s="4"/>
      <c r="O343" s="4"/>
      <c r="P343" s="10">
        <v>202</v>
      </c>
      <c r="Q343" s="10">
        <v>56</v>
      </c>
      <c r="R343" s="11">
        <v>7</v>
      </c>
      <c r="S343" s="12" t="s">
        <v>480</v>
      </c>
      <c r="T343" s="12">
        <v>8888</v>
      </c>
      <c r="U343" s="12">
        <v>8888</v>
      </c>
      <c r="V343" s="4" t="str">
        <f>VLOOKUP(W343,'Ítems Presupuestarios'!$A$4:$C$42,3,FALSE)</f>
        <v>78-Transferencias o Donaciones para Inversión</v>
      </c>
      <c r="W343" s="4">
        <v>780204</v>
      </c>
      <c r="X343" s="4" t="str">
        <f>VLOOKUP(W343,'Ítems Presupuestarios'!$A$4:$C$42,2,FALSE)</f>
        <v>Transferencias y Donaciones al Sector Privado no Financiero</v>
      </c>
      <c r="Y343" s="25"/>
      <c r="Z343" s="25"/>
      <c r="AA343" s="25"/>
      <c r="AB343" s="25"/>
      <c r="AC343" s="25"/>
      <c r="AD343" s="25"/>
      <c r="AE343" s="25">
        <v>35000</v>
      </c>
      <c r="AF343" s="25"/>
      <c r="AG343" s="25"/>
      <c r="AH343" s="25"/>
      <c r="AI343" s="25"/>
      <c r="AJ343" s="25"/>
      <c r="AK343" s="25"/>
      <c r="AL343" s="25"/>
      <c r="AM343" s="25"/>
      <c r="AN343" s="25"/>
      <c r="AO343" s="25"/>
      <c r="AP343" s="25"/>
      <c r="AQ343" s="25"/>
      <c r="AR343" s="25"/>
      <c r="AS343" s="25"/>
      <c r="AT343" s="25"/>
      <c r="AU343" s="25"/>
      <c r="AV343" s="25"/>
      <c r="AW343" s="25"/>
      <c r="AX343" s="25"/>
      <c r="AY343" s="25"/>
      <c r="AZ343" s="25"/>
      <c r="BA343" s="25"/>
      <c r="BB343" s="25"/>
      <c r="BC343" s="25"/>
      <c r="BD343" s="25"/>
      <c r="BE343" s="25"/>
      <c r="BF343" s="25"/>
      <c r="BG343" s="25"/>
      <c r="BH343" s="25"/>
      <c r="BI343" s="17">
        <f t="shared" si="29"/>
        <v>35000</v>
      </c>
      <c r="BJ343" s="16">
        <f t="shared" si="30"/>
        <v>0</v>
      </c>
      <c r="BK343" s="16">
        <f t="shared" si="31"/>
        <v>35000</v>
      </c>
      <c r="BL343" s="16">
        <v>35000</v>
      </c>
      <c r="BM343" s="16"/>
      <c r="BN343" s="16"/>
      <c r="BO343" s="16"/>
      <c r="BP343" s="16"/>
      <c r="BQ343" s="16"/>
      <c r="BR343" s="16"/>
      <c r="BS343" s="16"/>
      <c r="BT343" s="17">
        <f t="shared" si="32"/>
        <v>0</v>
      </c>
      <c r="BU343" s="26"/>
    </row>
    <row r="344" spans="1:73" s="57" customFormat="1" ht="38.25" x14ac:dyDescent="0.25">
      <c r="A344" s="20" t="s">
        <v>106</v>
      </c>
      <c r="B344" s="20" t="s">
        <v>91</v>
      </c>
      <c r="C344" s="20" t="s">
        <v>90</v>
      </c>
      <c r="D344" s="20" t="s">
        <v>92</v>
      </c>
      <c r="E344" s="4" t="s">
        <v>207</v>
      </c>
      <c r="F344" s="20" t="s">
        <v>208</v>
      </c>
      <c r="G344" s="20" t="s">
        <v>437</v>
      </c>
      <c r="H344" s="20">
        <v>2022</v>
      </c>
      <c r="I344" s="20" t="s">
        <v>450</v>
      </c>
      <c r="J344" s="21" t="s">
        <v>450</v>
      </c>
      <c r="K344" s="20"/>
      <c r="L344" s="4"/>
      <c r="M344" s="4"/>
      <c r="N344" s="4"/>
      <c r="O344" s="4"/>
      <c r="P344" s="10">
        <v>202</v>
      </c>
      <c r="Q344" s="10">
        <v>56</v>
      </c>
      <c r="R344" s="11">
        <v>7</v>
      </c>
      <c r="S344" s="12" t="s">
        <v>480</v>
      </c>
      <c r="T344" s="12">
        <v>8888</v>
      </c>
      <c r="U344" s="12">
        <v>8888</v>
      </c>
      <c r="V344" s="4" t="str">
        <f>VLOOKUP(W344,'Ítems Presupuestarios'!$A$4:$C$42,3,FALSE)</f>
        <v>78-Transferencias o Donaciones para Inversión</v>
      </c>
      <c r="W344" s="4">
        <v>780204</v>
      </c>
      <c r="X344" s="4" t="str">
        <f>VLOOKUP(W344,'Ítems Presupuestarios'!$A$4:$C$42,2,FALSE)</f>
        <v>Transferencias y Donaciones al Sector Privado no Financiero</v>
      </c>
      <c r="Y344" s="25"/>
      <c r="Z344" s="25"/>
      <c r="AA344" s="25"/>
      <c r="AB344" s="25"/>
      <c r="AC344" s="25"/>
      <c r="AD344" s="25"/>
      <c r="AE344" s="25">
        <v>175.88399999999999</v>
      </c>
      <c r="AF344" s="25"/>
      <c r="AG344" s="25"/>
      <c r="AH344" s="25"/>
      <c r="AI344" s="25"/>
      <c r="AJ344" s="25"/>
      <c r="AK344" s="25"/>
      <c r="AL344" s="25"/>
      <c r="AM344" s="25"/>
      <c r="AN344" s="25"/>
      <c r="AO344" s="25"/>
      <c r="AP344" s="25"/>
      <c r="AQ344" s="25"/>
      <c r="AR344" s="25"/>
      <c r="AS344" s="25"/>
      <c r="AT344" s="25"/>
      <c r="AU344" s="25"/>
      <c r="AV344" s="25"/>
      <c r="AW344" s="25"/>
      <c r="AX344" s="25"/>
      <c r="AY344" s="25"/>
      <c r="AZ344" s="25"/>
      <c r="BA344" s="25"/>
      <c r="BB344" s="25"/>
      <c r="BC344" s="25"/>
      <c r="BD344" s="25"/>
      <c r="BE344" s="25"/>
      <c r="BF344" s="25"/>
      <c r="BG344" s="25"/>
      <c r="BH344" s="25"/>
      <c r="BI344" s="17">
        <f t="shared" si="29"/>
        <v>175.88399999999999</v>
      </c>
      <c r="BJ344" s="16">
        <f t="shared" si="30"/>
        <v>0</v>
      </c>
      <c r="BK344" s="16">
        <f t="shared" si="31"/>
        <v>175.88399999999999</v>
      </c>
      <c r="BL344" s="16">
        <v>175.88</v>
      </c>
      <c r="BM344" s="16"/>
      <c r="BN344" s="16"/>
      <c r="BO344" s="16"/>
      <c r="BP344" s="16"/>
      <c r="BQ344" s="16"/>
      <c r="BR344" s="16"/>
      <c r="BS344" s="16"/>
      <c r="BT344" s="17">
        <f t="shared" si="32"/>
        <v>3.9999999999906777E-3</v>
      </c>
      <c r="BU344" s="26"/>
    </row>
    <row r="345" spans="1:73" s="57" customFormat="1" ht="38.25" x14ac:dyDescent="0.25">
      <c r="A345" s="20" t="s">
        <v>106</v>
      </c>
      <c r="B345" s="20" t="s">
        <v>91</v>
      </c>
      <c r="C345" s="20" t="s">
        <v>90</v>
      </c>
      <c r="D345" s="20" t="s">
        <v>92</v>
      </c>
      <c r="E345" s="4" t="s">
        <v>211</v>
      </c>
      <c r="F345" s="20" t="s">
        <v>212</v>
      </c>
      <c r="G345" s="20" t="s">
        <v>438</v>
      </c>
      <c r="H345" s="20">
        <v>2022</v>
      </c>
      <c r="I345" s="20" t="s">
        <v>477</v>
      </c>
      <c r="J345" s="21" t="s">
        <v>477</v>
      </c>
      <c r="K345" s="20"/>
      <c r="L345" s="4"/>
      <c r="M345" s="4"/>
      <c r="N345" s="4"/>
      <c r="O345" s="4"/>
      <c r="P345" s="10">
        <v>202</v>
      </c>
      <c r="Q345" s="10">
        <v>56</v>
      </c>
      <c r="R345" s="11">
        <v>7</v>
      </c>
      <c r="S345" s="12" t="s">
        <v>480</v>
      </c>
      <c r="T345" s="12">
        <v>8888</v>
      </c>
      <c r="U345" s="12">
        <v>8888</v>
      </c>
      <c r="V345" s="4" t="str">
        <f>VLOOKUP(W345,'Ítems Presupuestarios'!$A$4:$C$42,3,FALSE)</f>
        <v>78-Transferencias o Donaciones para Inversión</v>
      </c>
      <c r="W345" s="4">
        <v>780204</v>
      </c>
      <c r="X345" s="4" t="str">
        <f>VLOOKUP(W345,'Ítems Presupuestarios'!$A$4:$C$42,2,FALSE)</f>
        <v>Transferencias y Donaciones al Sector Privado no Financiero</v>
      </c>
      <c r="Y345" s="25"/>
      <c r="Z345" s="25"/>
      <c r="AA345" s="25"/>
      <c r="AB345" s="25"/>
      <c r="AC345" s="25"/>
      <c r="AD345" s="25"/>
      <c r="AE345" s="25">
        <v>20000</v>
      </c>
      <c r="AF345" s="25"/>
      <c r="AG345" s="25"/>
      <c r="AH345" s="25"/>
      <c r="AI345" s="25"/>
      <c r="AJ345" s="25"/>
      <c r="AK345" s="25"/>
      <c r="AL345" s="25"/>
      <c r="AM345" s="25"/>
      <c r="AN345" s="25"/>
      <c r="AO345" s="25"/>
      <c r="AP345" s="25"/>
      <c r="AQ345" s="25"/>
      <c r="AR345" s="25"/>
      <c r="AS345" s="25"/>
      <c r="AT345" s="25"/>
      <c r="AU345" s="25"/>
      <c r="AV345" s="25"/>
      <c r="AW345" s="25"/>
      <c r="AX345" s="25"/>
      <c r="AY345" s="25"/>
      <c r="AZ345" s="25"/>
      <c r="BA345" s="25"/>
      <c r="BB345" s="25"/>
      <c r="BC345" s="25"/>
      <c r="BD345" s="25"/>
      <c r="BE345" s="25"/>
      <c r="BF345" s="25"/>
      <c r="BG345" s="25"/>
      <c r="BH345" s="25"/>
      <c r="BI345" s="17">
        <f t="shared" si="29"/>
        <v>20000</v>
      </c>
      <c r="BJ345" s="16">
        <f t="shared" si="30"/>
        <v>0</v>
      </c>
      <c r="BK345" s="16">
        <f t="shared" si="31"/>
        <v>20000</v>
      </c>
      <c r="BL345" s="16">
        <v>20000</v>
      </c>
      <c r="BM345" s="16"/>
      <c r="BN345" s="16"/>
      <c r="BO345" s="16"/>
      <c r="BP345" s="16"/>
      <c r="BQ345" s="16"/>
      <c r="BR345" s="16"/>
      <c r="BS345" s="16"/>
      <c r="BT345" s="17">
        <f t="shared" si="32"/>
        <v>0</v>
      </c>
      <c r="BU345" s="26"/>
    </row>
    <row r="346" spans="1:73" s="57" customFormat="1" ht="38.25" x14ac:dyDescent="0.25">
      <c r="A346" s="20" t="s">
        <v>106</v>
      </c>
      <c r="B346" s="20" t="s">
        <v>91</v>
      </c>
      <c r="C346" s="20" t="s">
        <v>90</v>
      </c>
      <c r="D346" s="20" t="s">
        <v>92</v>
      </c>
      <c r="E346" s="4" t="s">
        <v>211</v>
      </c>
      <c r="F346" s="20" t="s">
        <v>212</v>
      </c>
      <c r="G346" s="20" t="s">
        <v>439</v>
      </c>
      <c r="H346" s="20">
        <v>2022</v>
      </c>
      <c r="I346" s="20" t="s">
        <v>450</v>
      </c>
      <c r="J346" s="21" t="s">
        <v>450</v>
      </c>
      <c r="K346" s="20"/>
      <c r="L346" s="4"/>
      <c r="M346" s="4"/>
      <c r="N346" s="4"/>
      <c r="O346" s="4"/>
      <c r="P346" s="10">
        <v>202</v>
      </c>
      <c r="Q346" s="10">
        <v>56</v>
      </c>
      <c r="R346" s="11">
        <v>7</v>
      </c>
      <c r="S346" s="12" t="s">
        <v>480</v>
      </c>
      <c r="T346" s="12">
        <v>8888</v>
      </c>
      <c r="U346" s="12">
        <v>8888</v>
      </c>
      <c r="V346" s="4" t="str">
        <f>VLOOKUP(W346,'Ítems Presupuestarios'!$A$4:$C$42,3,FALSE)</f>
        <v>78-Transferencias o Donaciones para Inversión</v>
      </c>
      <c r="W346" s="4">
        <v>780204</v>
      </c>
      <c r="X346" s="4" t="str">
        <f>VLOOKUP(W346,'Ítems Presupuestarios'!$A$4:$C$42,2,FALSE)</f>
        <v>Transferencias y Donaciones al Sector Privado no Financiero</v>
      </c>
      <c r="Y346" s="25"/>
      <c r="Z346" s="25"/>
      <c r="AA346" s="25"/>
      <c r="AB346" s="25"/>
      <c r="AC346" s="25"/>
      <c r="AD346" s="25"/>
      <c r="AE346" s="25">
        <v>100.5</v>
      </c>
      <c r="AF346" s="25"/>
      <c r="AG346" s="25"/>
      <c r="AH346" s="25"/>
      <c r="AI346" s="25"/>
      <c r="AJ346" s="25"/>
      <c r="AK346" s="25"/>
      <c r="AL346" s="25"/>
      <c r="AM346" s="25"/>
      <c r="AN346" s="25"/>
      <c r="AO346" s="25"/>
      <c r="AP346" s="25"/>
      <c r="AQ346" s="25"/>
      <c r="AR346" s="25"/>
      <c r="AS346" s="25"/>
      <c r="AT346" s="25"/>
      <c r="AU346" s="25"/>
      <c r="AV346" s="25"/>
      <c r="AW346" s="25"/>
      <c r="AX346" s="25"/>
      <c r="AY346" s="25"/>
      <c r="AZ346" s="25"/>
      <c r="BA346" s="25"/>
      <c r="BB346" s="25"/>
      <c r="BC346" s="25"/>
      <c r="BD346" s="25"/>
      <c r="BE346" s="25"/>
      <c r="BF346" s="25"/>
      <c r="BG346" s="25"/>
      <c r="BH346" s="25"/>
      <c r="BI346" s="17">
        <f t="shared" si="29"/>
        <v>100.5</v>
      </c>
      <c r="BJ346" s="16">
        <f t="shared" si="30"/>
        <v>0</v>
      </c>
      <c r="BK346" s="16">
        <f t="shared" si="31"/>
        <v>100.5</v>
      </c>
      <c r="BL346" s="16">
        <v>100.5</v>
      </c>
      <c r="BM346" s="16"/>
      <c r="BN346" s="16"/>
      <c r="BO346" s="16"/>
      <c r="BP346" s="16"/>
      <c r="BQ346" s="16"/>
      <c r="BR346" s="16"/>
      <c r="BS346" s="16"/>
      <c r="BT346" s="17">
        <f t="shared" si="32"/>
        <v>0</v>
      </c>
      <c r="BU346" s="26"/>
    </row>
    <row r="347" spans="1:73" s="57" customFormat="1" ht="51" x14ac:dyDescent="0.25">
      <c r="A347" s="20" t="s">
        <v>106</v>
      </c>
      <c r="B347" s="20" t="s">
        <v>91</v>
      </c>
      <c r="C347" s="20" t="s">
        <v>90</v>
      </c>
      <c r="D347" s="20" t="s">
        <v>203</v>
      </c>
      <c r="E347" s="4" t="s">
        <v>215</v>
      </c>
      <c r="F347" s="20" t="s">
        <v>216</v>
      </c>
      <c r="G347" s="20" t="s">
        <v>440</v>
      </c>
      <c r="H347" s="20">
        <v>2022</v>
      </c>
      <c r="I347" s="20" t="s">
        <v>477</v>
      </c>
      <c r="J347" s="21" t="s">
        <v>477</v>
      </c>
      <c r="K347" s="20"/>
      <c r="L347" s="4"/>
      <c r="M347" s="4"/>
      <c r="N347" s="4"/>
      <c r="O347" s="4"/>
      <c r="P347" s="10">
        <v>202</v>
      </c>
      <c r="Q347" s="10">
        <v>56</v>
      </c>
      <c r="R347" s="11">
        <v>7</v>
      </c>
      <c r="S347" s="12" t="s">
        <v>480</v>
      </c>
      <c r="T347" s="12">
        <v>8888</v>
      </c>
      <c r="U347" s="12">
        <v>8888</v>
      </c>
      <c r="V347" s="4" t="str">
        <f>VLOOKUP(W347,'Ítems Presupuestarios'!$A$4:$C$42,3,FALSE)</f>
        <v>78-Transferencias o Donaciones para Inversión</v>
      </c>
      <c r="W347" s="4">
        <v>780204</v>
      </c>
      <c r="X347" s="4" t="str">
        <f>VLOOKUP(W347,'Ítems Presupuestarios'!$A$4:$C$42,2,FALSE)</f>
        <v>Transferencias y Donaciones al Sector Privado no Financiero</v>
      </c>
      <c r="Y347" s="25"/>
      <c r="Z347" s="25"/>
      <c r="AA347" s="25"/>
      <c r="AB347" s="25"/>
      <c r="AC347" s="25"/>
      <c r="AD347" s="25"/>
      <c r="AE347" s="25">
        <v>320000</v>
      </c>
      <c r="AF347" s="25"/>
      <c r="AG347" s="25"/>
      <c r="AH347" s="25"/>
      <c r="AI347" s="25"/>
      <c r="AJ347" s="25"/>
      <c r="AK347" s="25"/>
      <c r="AL347" s="25"/>
      <c r="AM347" s="25"/>
      <c r="AN347" s="25"/>
      <c r="AO347" s="25"/>
      <c r="AP347" s="25"/>
      <c r="AQ347" s="25"/>
      <c r="AR347" s="25"/>
      <c r="AS347" s="25"/>
      <c r="AT347" s="25"/>
      <c r="AU347" s="25"/>
      <c r="AV347" s="25"/>
      <c r="AW347" s="25"/>
      <c r="AX347" s="25"/>
      <c r="AY347" s="25"/>
      <c r="AZ347" s="25"/>
      <c r="BA347" s="25"/>
      <c r="BB347" s="25"/>
      <c r="BC347" s="25"/>
      <c r="BD347" s="25"/>
      <c r="BE347" s="25"/>
      <c r="BF347" s="25"/>
      <c r="BG347" s="25"/>
      <c r="BH347" s="25"/>
      <c r="BI347" s="17">
        <f t="shared" si="29"/>
        <v>320000</v>
      </c>
      <c r="BJ347" s="16">
        <f t="shared" si="30"/>
        <v>0</v>
      </c>
      <c r="BK347" s="16">
        <f t="shared" si="31"/>
        <v>320000</v>
      </c>
      <c r="BL347" s="16"/>
      <c r="BM347" s="16"/>
      <c r="BN347" s="16"/>
      <c r="BO347" s="16"/>
      <c r="BP347" s="16"/>
      <c r="BQ347" s="16"/>
      <c r="BR347" s="16"/>
      <c r="BS347" s="16"/>
      <c r="BT347" s="17">
        <f t="shared" si="32"/>
        <v>320000</v>
      </c>
      <c r="BU347" s="26"/>
    </row>
    <row r="348" spans="1:73" s="57" customFormat="1" ht="51" x14ac:dyDescent="0.25">
      <c r="A348" s="20" t="s">
        <v>106</v>
      </c>
      <c r="B348" s="20" t="s">
        <v>91</v>
      </c>
      <c r="C348" s="20" t="s">
        <v>90</v>
      </c>
      <c r="D348" s="20" t="s">
        <v>203</v>
      </c>
      <c r="E348" s="4" t="s">
        <v>215</v>
      </c>
      <c r="F348" s="20" t="s">
        <v>216</v>
      </c>
      <c r="G348" s="20" t="s">
        <v>441</v>
      </c>
      <c r="H348" s="20">
        <v>2022</v>
      </c>
      <c r="I348" s="20" t="s">
        <v>450</v>
      </c>
      <c r="J348" s="21" t="s">
        <v>450</v>
      </c>
      <c r="K348" s="20"/>
      <c r="L348" s="4"/>
      <c r="M348" s="4"/>
      <c r="N348" s="4"/>
      <c r="O348" s="4"/>
      <c r="P348" s="10">
        <v>202</v>
      </c>
      <c r="Q348" s="10">
        <v>56</v>
      </c>
      <c r="R348" s="11">
        <v>7</v>
      </c>
      <c r="S348" s="12" t="s">
        <v>480</v>
      </c>
      <c r="T348" s="12">
        <v>8888</v>
      </c>
      <c r="U348" s="12">
        <v>8888</v>
      </c>
      <c r="V348" s="4" t="str">
        <f>VLOOKUP(W348,'Ítems Presupuestarios'!$A$4:$C$42,3,FALSE)</f>
        <v>78-Transferencias o Donaciones para Inversión</v>
      </c>
      <c r="W348" s="4">
        <v>780204</v>
      </c>
      <c r="X348" s="4" t="str">
        <f>VLOOKUP(W348,'Ítems Presupuestarios'!$A$4:$C$42,2,FALSE)</f>
        <v>Transferencias y Donaciones al Sector Privado no Financiero</v>
      </c>
      <c r="Y348" s="25"/>
      <c r="Z348" s="25"/>
      <c r="AA348" s="25"/>
      <c r="AB348" s="25"/>
      <c r="AC348" s="25"/>
      <c r="AD348" s="25"/>
      <c r="AE348" s="25">
        <v>1608.040201005002</v>
      </c>
      <c r="AF348" s="25"/>
      <c r="AG348" s="25"/>
      <c r="AH348" s="25"/>
      <c r="AI348" s="25"/>
      <c r="AJ348" s="25"/>
      <c r="AK348" s="25"/>
      <c r="AL348" s="25"/>
      <c r="AM348" s="25"/>
      <c r="AN348" s="25"/>
      <c r="AO348" s="25"/>
      <c r="AP348" s="25"/>
      <c r="AQ348" s="25"/>
      <c r="AR348" s="25"/>
      <c r="AS348" s="25"/>
      <c r="AT348" s="25"/>
      <c r="AU348" s="25"/>
      <c r="AV348" s="25"/>
      <c r="AW348" s="25"/>
      <c r="AX348" s="25"/>
      <c r="AY348" s="25"/>
      <c r="AZ348" s="25"/>
      <c r="BA348" s="25"/>
      <c r="BB348" s="25"/>
      <c r="BC348" s="25"/>
      <c r="BD348" s="25"/>
      <c r="BE348" s="25"/>
      <c r="BF348" s="25"/>
      <c r="BG348" s="25"/>
      <c r="BH348" s="25"/>
      <c r="BI348" s="17">
        <f t="shared" si="29"/>
        <v>1608.040201005002</v>
      </c>
      <c r="BJ348" s="16">
        <f t="shared" si="30"/>
        <v>0</v>
      </c>
      <c r="BK348" s="16">
        <f t="shared" si="31"/>
        <v>1608.040201005002</v>
      </c>
      <c r="BL348" s="16"/>
      <c r="BM348" s="16"/>
      <c r="BN348" s="16"/>
      <c r="BO348" s="16"/>
      <c r="BP348" s="16"/>
      <c r="BQ348" s="16"/>
      <c r="BR348" s="16"/>
      <c r="BS348" s="16"/>
      <c r="BT348" s="17">
        <f t="shared" si="32"/>
        <v>1608.040201005002</v>
      </c>
      <c r="BU348" s="26"/>
    </row>
    <row r="349" spans="1:73" s="57" customFormat="1" ht="63.75" x14ac:dyDescent="0.25">
      <c r="A349" s="20" t="s">
        <v>106</v>
      </c>
      <c r="B349" s="20" t="s">
        <v>91</v>
      </c>
      <c r="C349" s="20" t="s">
        <v>90</v>
      </c>
      <c r="D349" s="20" t="s">
        <v>203</v>
      </c>
      <c r="E349" s="4" t="s">
        <v>215</v>
      </c>
      <c r="F349" s="20"/>
      <c r="G349" s="20" t="s">
        <v>442</v>
      </c>
      <c r="H349" s="20">
        <v>2022</v>
      </c>
      <c r="I349" s="20" t="s">
        <v>478</v>
      </c>
      <c r="J349" s="21" t="s">
        <v>478</v>
      </c>
      <c r="K349" s="20"/>
      <c r="L349" s="4"/>
      <c r="M349" s="4"/>
      <c r="N349" s="4"/>
      <c r="O349" s="4"/>
      <c r="P349" s="10">
        <v>202</v>
      </c>
      <c r="Q349" s="10">
        <v>56</v>
      </c>
      <c r="R349" s="11">
        <v>7</v>
      </c>
      <c r="S349" s="12" t="s">
        <v>480</v>
      </c>
      <c r="T349" s="12">
        <v>8888</v>
      </c>
      <c r="U349" s="12">
        <v>8888</v>
      </c>
      <c r="V349" s="4" t="str">
        <f>VLOOKUP(W349,'Ítems Presupuestarios'!$A$4:$C$42,3,FALSE)</f>
        <v>78-Transferencias o Donaciones para Inversión</v>
      </c>
      <c r="W349" s="4">
        <v>780204</v>
      </c>
      <c r="X349" s="4" t="str">
        <f>VLOOKUP(W349,'Ítems Presupuestarios'!$A$4:$C$42,2,FALSE)</f>
        <v>Transferencias y Donaciones al Sector Privado no Financiero</v>
      </c>
      <c r="Y349" s="25"/>
      <c r="Z349" s="25"/>
      <c r="AA349" s="25"/>
      <c r="AB349" s="25"/>
      <c r="AC349" s="25"/>
      <c r="AD349" s="25"/>
      <c r="AE349" s="25">
        <v>134999.99805000002</v>
      </c>
      <c r="AF349" s="25"/>
      <c r="AG349" s="25"/>
      <c r="AH349" s="25"/>
      <c r="AI349" s="25"/>
      <c r="AJ349" s="25"/>
      <c r="AK349" s="25"/>
      <c r="AL349" s="25"/>
      <c r="AM349" s="25"/>
      <c r="AN349" s="25"/>
      <c r="AO349" s="25"/>
      <c r="AP349" s="25"/>
      <c r="AQ349" s="25"/>
      <c r="AR349" s="25"/>
      <c r="AS349" s="25"/>
      <c r="AT349" s="25"/>
      <c r="AU349" s="25"/>
      <c r="AV349" s="25"/>
      <c r="AW349" s="25"/>
      <c r="AX349" s="25"/>
      <c r="AY349" s="25"/>
      <c r="AZ349" s="25"/>
      <c r="BA349" s="25"/>
      <c r="BB349" s="25"/>
      <c r="BC349" s="25"/>
      <c r="BD349" s="25"/>
      <c r="BE349" s="25"/>
      <c r="BF349" s="25"/>
      <c r="BG349" s="25"/>
      <c r="BH349" s="25"/>
      <c r="BI349" s="17">
        <f t="shared" si="29"/>
        <v>134999.99805000002</v>
      </c>
      <c r="BJ349" s="16">
        <f t="shared" si="30"/>
        <v>0</v>
      </c>
      <c r="BK349" s="16">
        <f t="shared" si="31"/>
        <v>134999.99805000002</v>
      </c>
      <c r="BL349" s="16"/>
      <c r="BM349" s="16"/>
      <c r="BN349" s="16"/>
      <c r="BO349" s="16"/>
      <c r="BP349" s="16"/>
      <c r="BQ349" s="16"/>
      <c r="BR349" s="16"/>
      <c r="BS349" s="16"/>
      <c r="BT349" s="17">
        <f t="shared" si="32"/>
        <v>134999.99805000002</v>
      </c>
      <c r="BU349" s="26"/>
    </row>
    <row r="350" spans="1:73" s="57" customFormat="1" ht="76.5" x14ac:dyDescent="0.25">
      <c r="A350" s="20" t="s">
        <v>106</v>
      </c>
      <c r="B350" s="20" t="s">
        <v>91</v>
      </c>
      <c r="C350" s="20" t="s">
        <v>90</v>
      </c>
      <c r="D350" s="20" t="s">
        <v>203</v>
      </c>
      <c r="E350" s="4" t="s">
        <v>215</v>
      </c>
      <c r="F350" s="20"/>
      <c r="G350" s="20" t="s">
        <v>443</v>
      </c>
      <c r="H350" s="20">
        <v>2022</v>
      </c>
      <c r="I350" s="20" t="s">
        <v>450</v>
      </c>
      <c r="J350" s="21" t="s">
        <v>450</v>
      </c>
      <c r="K350" s="20"/>
      <c r="L350" s="4"/>
      <c r="M350" s="4"/>
      <c r="N350" s="4"/>
      <c r="O350" s="4"/>
      <c r="P350" s="10">
        <v>202</v>
      </c>
      <c r="Q350" s="10">
        <v>56</v>
      </c>
      <c r="R350" s="11">
        <v>7</v>
      </c>
      <c r="S350" s="12" t="s">
        <v>480</v>
      </c>
      <c r="T350" s="12">
        <v>8888</v>
      </c>
      <c r="U350" s="12">
        <v>8888</v>
      </c>
      <c r="V350" s="4" t="str">
        <f>VLOOKUP(W350,'Ítems Presupuestarios'!$A$4:$C$42,3,FALSE)</f>
        <v>78-Transferencias o Donaciones para Inversión</v>
      </c>
      <c r="W350" s="4">
        <v>780204</v>
      </c>
      <c r="X350" s="4" t="str">
        <f>VLOOKUP(W350,'Ítems Presupuestarios'!$A$4:$C$42,2,FALSE)</f>
        <v>Transferencias y Donaciones al Sector Privado no Financiero</v>
      </c>
      <c r="Y350" s="25"/>
      <c r="Z350" s="25"/>
      <c r="AA350" s="25"/>
      <c r="AB350" s="25"/>
      <c r="AC350" s="25"/>
      <c r="AD350" s="25"/>
      <c r="AE350" s="25">
        <v>678.39195000000007</v>
      </c>
      <c r="AF350" s="25"/>
      <c r="AG350" s="25"/>
      <c r="AH350" s="25"/>
      <c r="AI350" s="25"/>
      <c r="AJ350" s="25"/>
      <c r="AK350" s="25"/>
      <c r="AL350" s="25"/>
      <c r="AM350" s="25"/>
      <c r="AN350" s="25"/>
      <c r="AO350" s="25"/>
      <c r="AP350" s="25"/>
      <c r="AQ350" s="25"/>
      <c r="AR350" s="25"/>
      <c r="AS350" s="25"/>
      <c r="AT350" s="25"/>
      <c r="AU350" s="25"/>
      <c r="AV350" s="25"/>
      <c r="AW350" s="25"/>
      <c r="AX350" s="25"/>
      <c r="AY350" s="25"/>
      <c r="AZ350" s="25"/>
      <c r="BA350" s="25"/>
      <c r="BB350" s="25"/>
      <c r="BC350" s="25"/>
      <c r="BD350" s="25"/>
      <c r="BE350" s="25"/>
      <c r="BF350" s="25"/>
      <c r="BG350" s="25"/>
      <c r="BH350" s="25"/>
      <c r="BI350" s="17">
        <f t="shared" si="29"/>
        <v>678.39195000000007</v>
      </c>
      <c r="BJ350" s="16">
        <f t="shared" si="30"/>
        <v>0</v>
      </c>
      <c r="BK350" s="16">
        <f t="shared" si="31"/>
        <v>678.39195000000007</v>
      </c>
      <c r="BL350" s="16"/>
      <c r="BM350" s="16"/>
      <c r="BN350" s="16"/>
      <c r="BO350" s="16"/>
      <c r="BP350" s="16"/>
      <c r="BQ350" s="16"/>
      <c r="BR350" s="16"/>
      <c r="BS350" s="16"/>
      <c r="BT350" s="17">
        <f t="shared" si="32"/>
        <v>678.39195000000007</v>
      </c>
      <c r="BU350" s="26"/>
    </row>
    <row r="351" spans="1:73" s="57" customFormat="1" ht="51" x14ac:dyDescent="0.25">
      <c r="A351" s="20" t="s">
        <v>106</v>
      </c>
      <c r="B351" s="20" t="s">
        <v>91</v>
      </c>
      <c r="C351" s="20" t="s">
        <v>90</v>
      </c>
      <c r="D351" s="20" t="s">
        <v>203</v>
      </c>
      <c r="E351" s="4" t="s">
        <v>219</v>
      </c>
      <c r="F351" s="20" t="s">
        <v>212</v>
      </c>
      <c r="G351" s="20" t="s">
        <v>444</v>
      </c>
      <c r="H351" s="20">
        <v>2022</v>
      </c>
      <c r="I351" s="20" t="s">
        <v>477</v>
      </c>
      <c r="J351" s="21" t="s">
        <v>477</v>
      </c>
      <c r="K351" s="20"/>
      <c r="L351" s="4"/>
      <c r="M351" s="4"/>
      <c r="N351" s="4"/>
      <c r="O351" s="4"/>
      <c r="P351" s="10">
        <v>202</v>
      </c>
      <c r="Q351" s="10">
        <v>56</v>
      </c>
      <c r="R351" s="11">
        <v>7</v>
      </c>
      <c r="S351" s="12" t="s">
        <v>480</v>
      </c>
      <c r="T351" s="12">
        <v>8888</v>
      </c>
      <c r="U351" s="12">
        <v>8888</v>
      </c>
      <c r="V351" s="4" t="str">
        <f>VLOOKUP(W351,'Ítems Presupuestarios'!$A$4:$C$42,3,FALSE)</f>
        <v>78-Transferencias o Donaciones para Inversión</v>
      </c>
      <c r="W351" s="4">
        <v>780204</v>
      </c>
      <c r="X351" s="4" t="str">
        <f>VLOOKUP(W351,'Ítems Presupuestarios'!$A$4:$C$42,2,FALSE)</f>
        <v>Transferencias y Donaciones al Sector Privado no Financiero</v>
      </c>
      <c r="Y351" s="25"/>
      <c r="Z351" s="25"/>
      <c r="AA351" s="25"/>
      <c r="AB351" s="25"/>
      <c r="AC351" s="25"/>
      <c r="AD351" s="25"/>
      <c r="AE351" s="25">
        <v>65000</v>
      </c>
      <c r="AF351" s="25"/>
      <c r="AG351" s="25"/>
      <c r="AH351" s="25"/>
      <c r="AI351" s="25"/>
      <c r="AJ351" s="25"/>
      <c r="AK351" s="25"/>
      <c r="AL351" s="25"/>
      <c r="AM351" s="25"/>
      <c r="AN351" s="25"/>
      <c r="AO351" s="25"/>
      <c r="AP351" s="25"/>
      <c r="AQ351" s="25"/>
      <c r="AR351" s="25"/>
      <c r="AS351" s="25"/>
      <c r="AT351" s="25"/>
      <c r="AU351" s="25"/>
      <c r="AV351" s="25"/>
      <c r="AW351" s="25"/>
      <c r="AX351" s="25"/>
      <c r="AY351" s="25"/>
      <c r="AZ351" s="25"/>
      <c r="BA351" s="25"/>
      <c r="BB351" s="25"/>
      <c r="BC351" s="25"/>
      <c r="BD351" s="25"/>
      <c r="BE351" s="25"/>
      <c r="BF351" s="25"/>
      <c r="BG351" s="25"/>
      <c r="BH351" s="25"/>
      <c r="BI351" s="17">
        <f t="shared" si="29"/>
        <v>65000</v>
      </c>
      <c r="BJ351" s="16">
        <f t="shared" si="30"/>
        <v>0</v>
      </c>
      <c r="BK351" s="16">
        <f t="shared" si="31"/>
        <v>65000</v>
      </c>
      <c r="BL351" s="16"/>
      <c r="BM351" s="16"/>
      <c r="BN351" s="16"/>
      <c r="BO351" s="16"/>
      <c r="BP351" s="16"/>
      <c r="BQ351" s="16"/>
      <c r="BR351" s="16"/>
      <c r="BS351" s="16"/>
      <c r="BT351" s="17">
        <f t="shared" si="32"/>
        <v>65000</v>
      </c>
      <c r="BU351" s="26"/>
    </row>
    <row r="352" spans="1:73" s="57" customFormat="1" ht="51" x14ac:dyDescent="0.25">
      <c r="A352" s="20" t="s">
        <v>106</v>
      </c>
      <c r="B352" s="20" t="s">
        <v>91</v>
      </c>
      <c r="C352" s="20" t="s">
        <v>90</v>
      </c>
      <c r="D352" s="20" t="s">
        <v>203</v>
      </c>
      <c r="E352" s="4" t="s">
        <v>219</v>
      </c>
      <c r="F352" s="20" t="s">
        <v>212</v>
      </c>
      <c r="G352" s="20" t="s">
        <v>482</v>
      </c>
      <c r="H352" s="20">
        <v>2022</v>
      </c>
      <c r="I352" s="20" t="s">
        <v>450</v>
      </c>
      <c r="J352" s="21" t="s">
        <v>450</v>
      </c>
      <c r="K352" s="20"/>
      <c r="L352" s="4"/>
      <c r="M352" s="4"/>
      <c r="N352" s="4"/>
      <c r="O352" s="4"/>
      <c r="P352" s="10">
        <v>202</v>
      </c>
      <c r="Q352" s="10">
        <v>56</v>
      </c>
      <c r="R352" s="11">
        <v>7</v>
      </c>
      <c r="S352" s="12" t="s">
        <v>480</v>
      </c>
      <c r="T352" s="12">
        <v>8888</v>
      </c>
      <c r="U352" s="12">
        <v>8888</v>
      </c>
      <c r="V352" s="4" t="str">
        <f>VLOOKUP(W352,'Ítems Presupuestarios'!$A$4:$C$42,3,FALSE)</f>
        <v>78-Transferencias o Donaciones para Inversión</v>
      </c>
      <c r="W352" s="4">
        <v>780204</v>
      </c>
      <c r="X352" s="4" t="str">
        <f>VLOOKUP(W352,'Ítems Presupuestarios'!$A$4:$C$42,2,FALSE)</f>
        <v>Transferencias y Donaciones al Sector Privado no Financiero</v>
      </c>
      <c r="Y352" s="25"/>
      <c r="Z352" s="25"/>
      <c r="AA352" s="25"/>
      <c r="AB352" s="25"/>
      <c r="AC352" s="25"/>
      <c r="AD352" s="25"/>
      <c r="AE352" s="25">
        <v>326.63400000000001</v>
      </c>
      <c r="AF352" s="25"/>
      <c r="AG352" s="25"/>
      <c r="AH352" s="25"/>
      <c r="AI352" s="25"/>
      <c r="AJ352" s="25"/>
      <c r="AK352" s="25"/>
      <c r="AL352" s="25"/>
      <c r="AM352" s="25"/>
      <c r="AN352" s="25"/>
      <c r="AO352" s="25"/>
      <c r="AP352" s="25"/>
      <c r="AQ352" s="25"/>
      <c r="AR352" s="25"/>
      <c r="AS352" s="25"/>
      <c r="AT352" s="25"/>
      <c r="AU352" s="25"/>
      <c r="AV352" s="25"/>
      <c r="AW352" s="25"/>
      <c r="AX352" s="25"/>
      <c r="AY352" s="25"/>
      <c r="AZ352" s="25"/>
      <c r="BA352" s="25"/>
      <c r="BB352" s="25"/>
      <c r="BC352" s="25"/>
      <c r="BD352" s="25"/>
      <c r="BE352" s="25"/>
      <c r="BF352" s="25"/>
      <c r="BG352" s="25"/>
      <c r="BH352" s="25"/>
      <c r="BI352" s="17">
        <f t="shared" si="29"/>
        <v>326.63400000000001</v>
      </c>
      <c r="BJ352" s="16">
        <f t="shared" si="30"/>
        <v>0</v>
      </c>
      <c r="BK352" s="16">
        <f t="shared" si="31"/>
        <v>326.63400000000001</v>
      </c>
      <c r="BL352" s="16"/>
      <c r="BM352" s="16"/>
      <c r="BN352" s="16"/>
      <c r="BO352" s="16"/>
      <c r="BP352" s="16"/>
      <c r="BQ352" s="16"/>
      <c r="BR352" s="16"/>
      <c r="BS352" s="16"/>
      <c r="BT352" s="17">
        <f t="shared" si="32"/>
        <v>326.63400000000001</v>
      </c>
      <c r="BU352" s="26"/>
    </row>
    <row r="353" spans="1:73" s="57" customFormat="1" ht="51" x14ac:dyDescent="0.25">
      <c r="A353" s="20" t="s">
        <v>106</v>
      </c>
      <c r="B353" s="20" t="s">
        <v>91</v>
      </c>
      <c r="C353" s="20" t="s">
        <v>90</v>
      </c>
      <c r="D353" s="20" t="s">
        <v>203</v>
      </c>
      <c r="E353" s="4" t="s">
        <v>483</v>
      </c>
      <c r="F353" s="71" t="s">
        <v>208</v>
      </c>
      <c r="G353" s="20" t="s">
        <v>436</v>
      </c>
      <c r="H353" s="20">
        <v>2022</v>
      </c>
      <c r="I353" s="20" t="s">
        <v>477</v>
      </c>
      <c r="J353" s="21" t="s">
        <v>477</v>
      </c>
      <c r="K353" s="20"/>
      <c r="L353" s="4"/>
      <c r="M353" s="4"/>
      <c r="N353" s="4"/>
      <c r="O353" s="4"/>
      <c r="P353" s="10">
        <v>202</v>
      </c>
      <c r="Q353" s="10">
        <v>56</v>
      </c>
      <c r="R353" s="11">
        <v>7</v>
      </c>
      <c r="S353" s="12" t="s">
        <v>480</v>
      </c>
      <c r="T353" s="12">
        <v>8888</v>
      </c>
      <c r="U353" s="12">
        <v>8888</v>
      </c>
      <c r="V353" s="4" t="str">
        <f>VLOOKUP(W353,'Ítems Presupuestarios'!$A$4:$C$42,3,FALSE)</f>
        <v>78-Transferencias o Donaciones para Inversión</v>
      </c>
      <c r="W353" s="4">
        <v>780204</v>
      </c>
      <c r="X353" s="4" t="str">
        <f>VLOOKUP(W353,'Ítems Presupuestarios'!$A$4:$C$42,2,FALSE)</f>
        <v>Transferencias y Donaciones al Sector Privado no Financiero</v>
      </c>
      <c r="Y353" s="25"/>
      <c r="Z353" s="25"/>
      <c r="AA353" s="25"/>
      <c r="AB353" s="25"/>
      <c r="AC353" s="25"/>
      <c r="AD353" s="25"/>
      <c r="AE353" s="25">
        <v>45000</v>
      </c>
      <c r="AF353" s="25"/>
      <c r="AG353" s="25"/>
      <c r="AH353" s="25"/>
      <c r="AI353" s="25"/>
      <c r="AJ353" s="25"/>
      <c r="AK353" s="25"/>
      <c r="AL353" s="25"/>
      <c r="AM353" s="25"/>
      <c r="AN353" s="25"/>
      <c r="AO353" s="25"/>
      <c r="AP353" s="25"/>
      <c r="AQ353" s="25"/>
      <c r="AR353" s="25"/>
      <c r="AS353" s="25"/>
      <c r="AT353" s="25"/>
      <c r="AU353" s="25"/>
      <c r="AV353" s="25"/>
      <c r="AW353" s="25"/>
      <c r="AX353" s="25"/>
      <c r="AY353" s="25"/>
      <c r="AZ353" s="25"/>
      <c r="BA353" s="25"/>
      <c r="BB353" s="25"/>
      <c r="BC353" s="25"/>
      <c r="BD353" s="25"/>
      <c r="BE353" s="25"/>
      <c r="BF353" s="25"/>
      <c r="BG353" s="25"/>
      <c r="BH353" s="25"/>
      <c r="BI353" s="17">
        <f t="shared" si="29"/>
        <v>45000</v>
      </c>
      <c r="BJ353" s="16">
        <f t="shared" si="30"/>
        <v>0</v>
      </c>
      <c r="BK353" s="16">
        <f t="shared" si="31"/>
        <v>45000</v>
      </c>
      <c r="BL353" s="16"/>
      <c r="BM353" s="16"/>
      <c r="BN353" s="16"/>
      <c r="BO353" s="16"/>
      <c r="BP353" s="16"/>
      <c r="BQ353" s="16"/>
      <c r="BR353" s="16"/>
      <c r="BS353" s="16"/>
      <c r="BT353" s="17">
        <f t="shared" si="32"/>
        <v>45000</v>
      </c>
      <c r="BU353" s="26"/>
    </row>
    <row r="354" spans="1:73" s="57" customFormat="1" ht="51" x14ac:dyDescent="0.25">
      <c r="A354" s="20" t="s">
        <v>106</v>
      </c>
      <c r="B354" s="20" t="s">
        <v>91</v>
      </c>
      <c r="C354" s="20" t="s">
        <v>90</v>
      </c>
      <c r="D354" s="20" t="s">
        <v>203</v>
      </c>
      <c r="E354" s="4" t="s">
        <v>483</v>
      </c>
      <c r="F354" s="71" t="s">
        <v>208</v>
      </c>
      <c r="G354" s="20" t="s">
        <v>437</v>
      </c>
      <c r="H354" s="20">
        <v>2022</v>
      </c>
      <c r="I354" s="20" t="s">
        <v>450</v>
      </c>
      <c r="J354" s="21" t="s">
        <v>450</v>
      </c>
      <c r="K354" s="20"/>
      <c r="L354" s="4"/>
      <c r="M354" s="4"/>
      <c r="N354" s="4"/>
      <c r="O354" s="4"/>
      <c r="P354" s="10">
        <v>202</v>
      </c>
      <c r="Q354" s="10">
        <v>56</v>
      </c>
      <c r="R354" s="11">
        <v>7</v>
      </c>
      <c r="S354" s="12" t="s">
        <v>480</v>
      </c>
      <c r="T354" s="12">
        <v>8888</v>
      </c>
      <c r="U354" s="12">
        <v>8888</v>
      </c>
      <c r="V354" s="4" t="str">
        <f>VLOOKUP(W354,'Ítems Presupuestarios'!$A$4:$C$42,3,FALSE)</f>
        <v>78-Transferencias o Donaciones para Inversión</v>
      </c>
      <c r="W354" s="4">
        <v>780204</v>
      </c>
      <c r="X354" s="4" t="str">
        <f>VLOOKUP(W354,'Ítems Presupuestarios'!$A$4:$C$42,2,FALSE)</f>
        <v>Transferencias y Donaciones al Sector Privado no Financiero</v>
      </c>
      <c r="Y354" s="25"/>
      <c r="Z354" s="25"/>
      <c r="AA354" s="25"/>
      <c r="AB354" s="25"/>
      <c r="AC354" s="25"/>
      <c r="AD354" s="25"/>
      <c r="AE354" s="25">
        <v>226.13065</v>
      </c>
      <c r="AF354" s="25"/>
      <c r="AG354" s="25"/>
      <c r="AH354" s="25"/>
      <c r="AI354" s="25"/>
      <c r="AJ354" s="25"/>
      <c r="AK354" s="25"/>
      <c r="AL354" s="25"/>
      <c r="AM354" s="25"/>
      <c r="AN354" s="25"/>
      <c r="AO354" s="25"/>
      <c r="AP354" s="25"/>
      <c r="AQ354" s="25"/>
      <c r="AR354" s="25"/>
      <c r="AS354" s="25"/>
      <c r="AT354" s="25"/>
      <c r="AU354" s="25"/>
      <c r="AV354" s="25"/>
      <c r="AW354" s="25"/>
      <c r="AX354" s="25"/>
      <c r="AY354" s="25"/>
      <c r="AZ354" s="25"/>
      <c r="BA354" s="25"/>
      <c r="BB354" s="25"/>
      <c r="BC354" s="25"/>
      <c r="BD354" s="25"/>
      <c r="BE354" s="25"/>
      <c r="BF354" s="25"/>
      <c r="BG354" s="25"/>
      <c r="BH354" s="25"/>
      <c r="BI354" s="17">
        <f t="shared" si="29"/>
        <v>226.13065</v>
      </c>
      <c r="BJ354" s="16">
        <f t="shared" si="30"/>
        <v>0</v>
      </c>
      <c r="BK354" s="16">
        <f t="shared" si="31"/>
        <v>226.13065</v>
      </c>
      <c r="BL354" s="16"/>
      <c r="BM354" s="16"/>
      <c r="BN354" s="16"/>
      <c r="BO354" s="16"/>
      <c r="BP354" s="16"/>
      <c r="BQ354" s="16"/>
      <c r="BR354" s="16"/>
      <c r="BS354" s="16"/>
      <c r="BT354" s="17">
        <f t="shared" si="32"/>
        <v>226.13065</v>
      </c>
      <c r="BU354" s="26"/>
    </row>
    <row r="355" spans="1:73" s="57" customFormat="1" ht="51" x14ac:dyDescent="0.25">
      <c r="A355" s="20" t="s">
        <v>89</v>
      </c>
      <c r="B355" s="20" t="s">
        <v>91</v>
      </c>
      <c r="C355" s="20" t="s">
        <v>90</v>
      </c>
      <c r="D355" s="20" t="s">
        <v>105</v>
      </c>
      <c r="E355" s="4" t="s">
        <v>445</v>
      </c>
      <c r="F355" s="20" t="s">
        <v>177</v>
      </c>
      <c r="G355" s="20" t="s">
        <v>446</v>
      </c>
      <c r="H355" s="20">
        <v>2022</v>
      </c>
      <c r="I355" s="20" t="s">
        <v>479</v>
      </c>
      <c r="J355" s="21" t="s">
        <v>479</v>
      </c>
      <c r="K355" s="20"/>
      <c r="L355" s="4"/>
      <c r="M355" s="4"/>
      <c r="N355" s="4"/>
      <c r="O355" s="4"/>
      <c r="P355" s="10">
        <v>202</v>
      </c>
      <c r="Q355" s="10">
        <v>56</v>
      </c>
      <c r="R355" s="11">
        <v>7</v>
      </c>
      <c r="S355" s="12" t="s">
        <v>481</v>
      </c>
      <c r="T355" s="12">
        <v>8888</v>
      </c>
      <c r="U355" s="12">
        <v>8888</v>
      </c>
      <c r="V355" s="4" t="str">
        <f>VLOOKUP(W355,'Ítems Presupuestarios'!$A$4:$C$42,3,FALSE)</f>
        <v>78-Transferencias o Donaciones para Inversión</v>
      </c>
      <c r="W355" s="4">
        <v>780204</v>
      </c>
      <c r="X355" s="4" t="str">
        <f>VLOOKUP(W355,'Ítems Presupuestarios'!$A$4:$C$42,2,FALSE)</f>
        <v>Transferencias y Donaciones al Sector Privado no Financiero</v>
      </c>
      <c r="Y355" s="25"/>
      <c r="Z355" s="25"/>
      <c r="AA355" s="25"/>
      <c r="AB355" s="25"/>
      <c r="AC355" s="25"/>
      <c r="AD355" s="25"/>
      <c r="AE355" s="25">
        <v>304372.25</v>
      </c>
      <c r="AF355" s="25"/>
      <c r="AG355" s="25"/>
      <c r="AH355" s="25">
        <v>304372.25</v>
      </c>
      <c r="AI355" s="25"/>
      <c r="AJ355" s="25"/>
      <c r="AK355" s="25">
        <v>304372.25</v>
      </c>
      <c r="AL355" s="25"/>
      <c r="AM355" s="25"/>
      <c r="AN355" s="25"/>
      <c r="AO355" s="25"/>
      <c r="AP355" s="25"/>
      <c r="AQ355" s="25"/>
      <c r="AR355" s="25"/>
      <c r="AS355" s="25"/>
      <c r="AT355" s="25"/>
      <c r="AU355" s="25"/>
      <c r="AV355" s="25"/>
      <c r="AW355" s="25"/>
      <c r="AX355" s="25"/>
      <c r="AY355" s="25"/>
      <c r="AZ355" s="25"/>
      <c r="BA355" s="25"/>
      <c r="BB355" s="25"/>
      <c r="BC355" s="25"/>
      <c r="BD355" s="25"/>
      <c r="BE355" s="25"/>
      <c r="BF355" s="25"/>
      <c r="BG355" s="25"/>
      <c r="BH355" s="25"/>
      <c r="BI355" s="17">
        <f t="shared" si="29"/>
        <v>913116.75</v>
      </c>
      <c r="BJ355" s="16">
        <f t="shared" si="30"/>
        <v>0</v>
      </c>
      <c r="BK355" s="16">
        <f t="shared" si="31"/>
        <v>913116.75</v>
      </c>
      <c r="BL355" s="16"/>
      <c r="BM355" s="16"/>
      <c r="BN355" s="16"/>
      <c r="BO355" s="16"/>
      <c r="BP355" s="16"/>
      <c r="BQ355" s="16"/>
      <c r="BR355" s="16"/>
      <c r="BS355" s="16"/>
      <c r="BT355" s="17">
        <f t="shared" si="32"/>
        <v>913116.75</v>
      </c>
      <c r="BU355" s="26"/>
    </row>
    <row r="356" spans="1:73" s="57" customFormat="1" ht="51" x14ac:dyDescent="0.25">
      <c r="A356" s="4" t="s">
        <v>106</v>
      </c>
      <c r="B356" s="4" t="s">
        <v>91</v>
      </c>
      <c r="C356" s="4" t="s">
        <v>90</v>
      </c>
      <c r="D356" s="4" t="s">
        <v>105</v>
      </c>
      <c r="E356" s="4" t="s">
        <v>445</v>
      </c>
      <c r="F356" s="4" t="s">
        <v>177</v>
      </c>
      <c r="G356" s="4" t="s">
        <v>446</v>
      </c>
      <c r="H356" s="4">
        <v>2022</v>
      </c>
      <c r="I356" s="4" t="s">
        <v>479</v>
      </c>
      <c r="J356" s="19" t="s">
        <v>479</v>
      </c>
      <c r="K356" s="4"/>
      <c r="L356" s="4"/>
      <c r="M356" s="4"/>
      <c r="N356" s="4"/>
      <c r="O356" s="4"/>
      <c r="P356" s="10">
        <v>202</v>
      </c>
      <c r="Q356" s="10">
        <v>56</v>
      </c>
      <c r="R356" s="11">
        <v>7</v>
      </c>
      <c r="S356" s="12" t="s">
        <v>481</v>
      </c>
      <c r="T356" s="12">
        <v>8888</v>
      </c>
      <c r="U356" s="12">
        <v>8888</v>
      </c>
      <c r="V356" s="4" t="str">
        <f>VLOOKUP(W356,'Ítems Presupuestarios'!$A$4:$C$42,3,FALSE)</f>
        <v>78-Transferencias o Donaciones para Inversión</v>
      </c>
      <c r="W356" s="4">
        <v>780204</v>
      </c>
      <c r="X356" s="4" t="str">
        <f>VLOOKUP(W356,'Ítems Presupuestarios'!$A$4:$C$42,2,FALSE)</f>
        <v>Transferencias y Donaciones al Sector Privado no Financiero</v>
      </c>
      <c r="Y356" s="16"/>
      <c r="Z356" s="25"/>
      <c r="AA356" s="25"/>
      <c r="AB356" s="16"/>
      <c r="AC356" s="25"/>
      <c r="AD356" s="25"/>
      <c r="AE356" s="16">
        <v>55033.25</v>
      </c>
      <c r="AF356" s="25"/>
      <c r="AG356" s="25"/>
      <c r="AH356" s="16">
        <v>55033.25</v>
      </c>
      <c r="AI356" s="25"/>
      <c r="AJ356" s="25"/>
      <c r="AK356" s="16">
        <v>55033.25</v>
      </c>
      <c r="AL356" s="25"/>
      <c r="AM356" s="25"/>
      <c r="AN356" s="16"/>
      <c r="AO356" s="25"/>
      <c r="AP356" s="25"/>
      <c r="AQ356" s="16"/>
      <c r="AR356" s="25"/>
      <c r="AS356" s="25"/>
      <c r="AT356" s="16"/>
      <c r="AU356" s="25"/>
      <c r="AV356" s="25"/>
      <c r="AW356" s="16"/>
      <c r="AX356" s="25"/>
      <c r="AY356" s="25"/>
      <c r="AZ356" s="16"/>
      <c r="BA356" s="25"/>
      <c r="BB356" s="25"/>
      <c r="BC356" s="16"/>
      <c r="BD356" s="25"/>
      <c r="BE356" s="25"/>
      <c r="BF356" s="16"/>
      <c r="BG356" s="25"/>
      <c r="BH356" s="25"/>
      <c r="BI356" s="17">
        <f t="shared" si="29"/>
        <v>165099.75</v>
      </c>
      <c r="BJ356" s="16">
        <f t="shared" si="30"/>
        <v>0</v>
      </c>
      <c r="BK356" s="16">
        <f t="shared" si="31"/>
        <v>165099.75</v>
      </c>
      <c r="BL356" s="16"/>
      <c r="BM356" s="16"/>
      <c r="BN356" s="16"/>
      <c r="BO356" s="16"/>
      <c r="BP356" s="16"/>
      <c r="BQ356" s="16"/>
      <c r="BR356" s="16"/>
      <c r="BS356" s="16"/>
      <c r="BT356" s="17">
        <f t="shared" si="32"/>
        <v>165099.75</v>
      </c>
      <c r="BU356" s="26"/>
    </row>
    <row r="357" spans="1:73" x14ac:dyDescent="0.25">
      <c r="BI357" s="67"/>
      <c r="BT357" s="67">
        <f t="shared" si="32"/>
        <v>0</v>
      </c>
    </row>
    <row r="359" spans="1:73" x14ac:dyDescent="0.25">
      <c r="BI359" s="68"/>
    </row>
  </sheetData>
  <autoFilter ref="A4:BU357" xr:uid="{00000000-0001-0000-0100-000000000000}"/>
  <mergeCells count="9">
    <mergeCell ref="BL2:BS2"/>
    <mergeCell ref="BL3:BO3"/>
    <mergeCell ref="BP3:BS3"/>
    <mergeCell ref="A1:BI1"/>
    <mergeCell ref="P3:U3"/>
    <mergeCell ref="V3:X3"/>
    <mergeCell ref="B2:X2"/>
    <mergeCell ref="N3:O3"/>
    <mergeCell ref="Y3:BH3"/>
  </mergeCells>
  <pageMargins left="0.7" right="0.7" top="0.75" bottom="0.75" header="0.3" footer="0.3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3C62C-4F63-4E0D-80C6-2E97DFCE73D2}">
  <sheetPr filterMode="1"/>
  <dimension ref="A1:L288"/>
  <sheetViews>
    <sheetView topLeftCell="B1" zoomScale="106" zoomScaleNormal="106" workbookViewId="0">
      <selection activeCell="K64" sqref="K64"/>
    </sheetView>
  </sheetViews>
  <sheetFormatPr baseColWidth="10" defaultRowHeight="15" x14ac:dyDescent="0.25"/>
  <cols>
    <col min="1" max="1" width="9.7109375" style="65" bestFit="1" customWidth="1"/>
    <col min="2" max="2" width="23.140625" customWidth="1"/>
    <col min="3" max="3" width="16.42578125" customWidth="1"/>
    <col min="4" max="4" width="37.140625" customWidth="1"/>
    <col min="5" max="5" width="19.5703125" customWidth="1"/>
    <col min="6" max="6" width="11" bestFit="1" customWidth="1"/>
    <col min="11" max="11" width="13.5703125" bestFit="1" customWidth="1"/>
  </cols>
  <sheetData>
    <row r="1" spans="1:11" ht="38.25" x14ac:dyDescent="0.25">
      <c r="A1" s="3" t="s">
        <v>484</v>
      </c>
      <c r="B1" s="3" t="s">
        <v>2</v>
      </c>
      <c r="C1" s="5" t="s">
        <v>179</v>
      </c>
      <c r="D1" s="5" t="s">
        <v>4</v>
      </c>
      <c r="E1" s="5" t="s">
        <v>5</v>
      </c>
      <c r="F1" s="7" t="s">
        <v>76</v>
      </c>
      <c r="G1" s="9" t="s">
        <v>77</v>
      </c>
      <c r="H1" s="9" t="s">
        <v>74</v>
      </c>
      <c r="I1" s="9" t="s">
        <v>75</v>
      </c>
      <c r="J1" s="13" t="s">
        <v>8</v>
      </c>
      <c r="K1" s="66" t="s">
        <v>200</v>
      </c>
    </row>
    <row r="2" spans="1:11" ht="51" hidden="1" x14ac:dyDescent="0.25">
      <c r="A2" s="20" t="s">
        <v>208</v>
      </c>
      <c r="B2" s="20" t="s">
        <v>92</v>
      </c>
      <c r="C2" s="4" t="s">
        <v>207</v>
      </c>
      <c r="D2" s="20" t="s">
        <v>209</v>
      </c>
      <c r="E2" s="20" t="s">
        <v>449</v>
      </c>
      <c r="F2" s="10">
        <v>202</v>
      </c>
      <c r="G2" s="12" t="s">
        <v>480</v>
      </c>
      <c r="H2" s="12">
        <v>8888</v>
      </c>
      <c r="I2" s="12">
        <v>8888</v>
      </c>
      <c r="J2" s="4">
        <v>780204</v>
      </c>
      <c r="K2" s="25">
        <v>3029.62</v>
      </c>
    </row>
    <row r="3" spans="1:11" ht="51" hidden="1" x14ac:dyDescent="0.25">
      <c r="A3" s="20" t="s">
        <v>208</v>
      </c>
      <c r="B3" s="20" t="s">
        <v>92</v>
      </c>
      <c r="C3" s="4" t="s">
        <v>207</v>
      </c>
      <c r="D3" s="20" t="s">
        <v>210</v>
      </c>
      <c r="E3" s="20" t="s">
        <v>450</v>
      </c>
      <c r="F3" s="10">
        <v>202</v>
      </c>
      <c r="G3" s="12" t="s">
        <v>480</v>
      </c>
      <c r="H3" s="12">
        <v>8888</v>
      </c>
      <c r="I3" s="12">
        <v>8888</v>
      </c>
      <c r="J3" s="4">
        <v>780204</v>
      </c>
      <c r="K3" s="25">
        <v>15.22</v>
      </c>
    </row>
    <row r="4" spans="1:11" ht="51" hidden="1" x14ac:dyDescent="0.25">
      <c r="A4" s="20" t="s">
        <v>208</v>
      </c>
      <c r="B4" s="20" t="s">
        <v>92</v>
      </c>
      <c r="C4" s="4" t="s">
        <v>207</v>
      </c>
      <c r="D4" s="20" t="s">
        <v>224</v>
      </c>
      <c r="E4" s="20" t="s">
        <v>451</v>
      </c>
      <c r="F4" s="10">
        <v>202</v>
      </c>
      <c r="G4" s="12" t="s">
        <v>480</v>
      </c>
      <c r="H4" s="12">
        <v>8888</v>
      </c>
      <c r="I4" s="12">
        <v>8888</v>
      </c>
      <c r="J4" s="4">
        <v>780204</v>
      </c>
      <c r="K4" s="25">
        <v>4943.05</v>
      </c>
    </row>
    <row r="5" spans="1:11" ht="51" hidden="1" x14ac:dyDescent="0.25">
      <c r="A5" s="20" t="s">
        <v>208</v>
      </c>
      <c r="B5" s="20" t="s">
        <v>92</v>
      </c>
      <c r="C5" s="4" t="s">
        <v>207</v>
      </c>
      <c r="D5" s="20" t="s">
        <v>225</v>
      </c>
      <c r="E5" s="20" t="s">
        <v>450</v>
      </c>
      <c r="F5" s="10">
        <v>202</v>
      </c>
      <c r="G5" s="12" t="s">
        <v>480</v>
      </c>
      <c r="H5" s="12">
        <v>8888</v>
      </c>
      <c r="I5" s="12">
        <v>8888</v>
      </c>
      <c r="J5" s="4">
        <v>780204</v>
      </c>
      <c r="K5" s="25">
        <v>24.84</v>
      </c>
    </row>
    <row r="6" spans="1:11" ht="51" hidden="1" x14ac:dyDescent="0.25">
      <c r="A6" s="20" t="s">
        <v>208</v>
      </c>
      <c r="B6" s="20" t="s">
        <v>92</v>
      </c>
      <c r="C6" s="4" t="s">
        <v>207</v>
      </c>
      <c r="D6" s="20" t="s">
        <v>232</v>
      </c>
      <c r="E6" s="20" t="s">
        <v>452</v>
      </c>
      <c r="F6" s="10">
        <v>202</v>
      </c>
      <c r="G6" s="12" t="s">
        <v>480</v>
      </c>
      <c r="H6" s="12">
        <v>8888</v>
      </c>
      <c r="I6" s="12">
        <v>8888</v>
      </c>
      <c r="J6" s="4">
        <v>780204</v>
      </c>
      <c r="K6" s="25">
        <v>3959.75</v>
      </c>
    </row>
    <row r="7" spans="1:11" ht="51" hidden="1" x14ac:dyDescent="0.25">
      <c r="A7" s="20" t="s">
        <v>208</v>
      </c>
      <c r="B7" s="20" t="s">
        <v>92</v>
      </c>
      <c r="C7" s="4" t="s">
        <v>207</v>
      </c>
      <c r="D7" s="20" t="s">
        <v>233</v>
      </c>
      <c r="E7" s="20" t="s">
        <v>450</v>
      </c>
      <c r="F7" s="10">
        <v>202</v>
      </c>
      <c r="G7" s="12" t="s">
        <v>480</v>
      </c>
      <c r="H7" s="12">
        <v>8888</v>
      </c>
      <c r="I7" s="12">
        <v>8888</v>
      </c>
      <c r="J7" s="4">
        <v>780204</v>
      </c>
      <c r="K7" s="25">
        <v>19.899999999999999</v>
      </c>
    </row>
    <row r="8" spans="1:11" ht="51" hidden="1" x14ac:dyDescent="0.25">
      <c r="A8" s="20" t="s">
        <v>208</v>
      </c>
      <c r="B8" s="20" t="s">
        <v>92</v>
      </c>
      <c r="C8" s="4" t="s">
        <v>207</v>
      </c>
      <c r="D8" s="20" t="s">
        <v>240</v>
      </c>
      <c r="E8" s="20" t="s">
        <v>453</v>
      </c>
      <c r="F8" s="10">
        <v>202</v>
      </c>
      <c r="G8" s="12" t="s">
        <v>480</v>
      </c>
      <c r="H8" s="12">
        <v>8888</v>
      </c>
      <c r="I8" s="12">
        <v>8888</v>
      </c>
      <c r="J8" s="4">
        <v>780204</v>
      </c>
      <c r="K8" s="25">
        <v>3561.12</v>
      </c>
    </row>
    <row r="9" spans="1:11" ht="51" hidden="1" x14ac:dyDescent="0.25">
      <c r="A9" s="20" t="s">
        <v>208</v>
      </c>
      <c r="B9" s="20" t="s">
        <v>92</v>
      </c>
      <c r="C9" s="4" t="s">
        <v>207</v>
      </c>
      <c r="D9" s="20" t="s">
        <v>241</v>
      </c>
      <c r="E9" s="20" t="s">
        <v>450</v>
      </c>
      <c r="F9" s="10">
        <v>202</v>
      </c>
      <c r="G9" s="12" t="s">
        <v>480</v>
      </c>
      <c r="H9" s="12">
        <v>8888</v>
      </c>
      <c r="I9" s="12">
        <v>8888</v>
      </c>
      <c r="J9" s="4">
        <v>780204</v>
      </c>
      <c r="K9" s="25">
        <v>17.899999999999999</v>
      </c>
    </row>
    <row r="10" spans="1:11" ht="51" hidden="1" x14ac:dyDescent="0.25">
      <c r="A10" s="20" t="s">
        <v>208</v>
      </c>
      <c r="B10" s="20" t="s">
        <v>92</v>
      </c>
      <c r="C10" s="4" t="s">
        <v>207</v>
      </c>
      <c r="D10" s="20" t="s">
        <v>250</v>
      </c>
      <c r="E10" s="20" t="s">
        <v>454</v>
      </c>
      <c r="F10" s="10">
        <v>202</v>
      </c>
      <c r="G10" s="12" t="s">
        <v>480</v>
      </c>
      <c r="H10" s="12">
        <v>8888</v>
      </c>
      <c r="I10" s="12">
        <v>8888</v>
      </c>
      <c r="J10" s="4">
        <v>780204</v>
      </c>
      <c r="K10" s="25">
        <v>4624.1400000000003</v>
      </c>
    </row>
    <row r="11" spans="1:11" ht="51" hidden="1" x14ac:dyDescent="0.25">
      <c r="A11" s="20" t="s">
        <v>208</v>
      </c>
      <c r="B11" s="20" t="s">
        <v>92</v>
      </c>
      <c r="C11" s="4" t="s">
        <v>207</v>
      </c>
      <c r="D11" s="20" t="s">
        <v>251</v>
      </c>
      <c r="E11" s="20" t="s">
        <v>450</v>
      </c>
      <c r="F11" s="10">
        <v>202</v>
      </c>
      <c r="G11" s="12" t="s">
        <v>480</v>
      </c>
      <c r="H11" s="12">
        <v>8888</v>
      </c>
      <c r="I11" s="12">
        <v>8888</v>
      </c>
      <c r="J11" s="4">
        <v>780204</v>
      </c>
      <c r="K11" s="25">
        <v>23.24</v>
      </c>
    </row>
    <row r="12" spans="1:11" ht="51" hidden="1" x14ac:dyDescent="0.25">
      <c r="A12" s="20" t="s">
        <v>208</v>
      </c>
      <c r="B12" s="20" t="s">
        <v>92</v>
      </c>
      <c r="C12" s="4" t="s">
        <v>207</v>
      </c>
      <c r="D12" s="20" t="s">
        <v>258</v>
      </c>
      <c r="E12" s="20" t="s">
        <v>455</v>
      </c>
      <c r="F12" s="10">
        <v>202</v>
      </c>
      <c r="G12" s="12" t="s">
        <v>480</v>
      </c>
      <c r="H12" s="12">
        <v>8888</v>
      </c>
      <c r="I12" s="12">
        <v>8888</v>
      </c>
      <c r="J12" s="4">
        <v>780204</v>
      </c>
      <c r="K12" s="25">
        <v>3587.7</v>
      </c>
    </row>
    <row r="13" spans="1:11" ht="51" hidden="1" x14ac:dyDescent="0.25">
      <c r="A13" s="20" t="s">
        <v>208</v>
      </c>
      <c r="B13" s="20" t="s">
        <v>92</v>
      </c>
      <c r="C13" s="4" t="s">
        <v>207</v>
      </c>
      <c r="D13" s="20" t="s">
        <v>259</v>
      </c>
      <c r="E13" s="20" t="s">
        <v>450</v>
      </c>
      <c r="F13" s="10">
        <v>202</v>
      </c>
      <c r="G13" s="12" t="s">
        <v>480</v>
      </c>
      <c r="H13" s="12">
        <v>8888</v>
      </c>
      <c r="I13" s="12">
        <v>8888</v>
      </c>
      <c r="J13" s="4">
        <v>780204</v>
      </c>
      <c r="K13" s="25">
        <v>18.03</v>
      </c>
    </row>
    <row r="14" spans="1:11" ht="51" hidden="1" x14ac:dyDescent="0.25">
      <c r="A14" s="20" t="s">
        <v>208</v>
      </c>
      <c r="B14" s="20" t="s">
        <v>92</v>
      </c>
      <c r="C14" s="4" t="s">
        <v>207</v>
      </c>
      <c r="D14" s="20" t="s">
        <v>264</v>
      </c>
      <c r="E14" s="20" t="s">
        <v>456</v>
      </c>
      <c r="F14" s="10">
        <v>202</v>
      </c>
      <c r="G14" s="12" t="s">
        <v>480</v>
      </c>
      <c r="H14" s="12">
        <v>8888</v>
      </c>
      <c r="I14" s="12">
        <v>8888</v>
      </c>
      <c r="J14" s="4">
        <v>780204</v>
      </c>
      <c r="K14" s="25">
        <v>3986.34</v>
      </c>
    </row>
    <row r="15" spans="1:11" ht="51" hidden="1" x14ac:dyDescent="0.25">
      <c r="A15" s="20" t="s">
        <v>208</v>
      </c>
      <c r="B15" s="20" t="s">
        <v>92</v>
      </c>
      <c r="C15" s="4" t="s">
        <v>207</v>
      </c>
      <c r="D15" s="20" t="s">
        <v>265</v>
      </c>
      <c r="E15" s="20" t="s">
        <v>450</v>
      </c>
      <c r="F15" s="10">
        <v>202</v>
      </c>
      <c r="G15" s="12" t="s">
        <v>480</v>
      </c>
      <c r="H15" s="12">
        <v>8888</v>
      </c>
      <c r="I15" s="12">
        <v>8888</v>
      </c>
      <c r="J15" s="4">
        <v>780204</v>
      </c>
      <c r="K15" s="25">
        <v>20.03</v>
      </c>
    </row>
    <row r="16" spans="1:11" ht="51" hidden="1" x14ac:dyDescent="0.25">
      <c r="A16" s="20" t="s">
        <v>208</v>
      </c>
      <c r="B16" s="20" t="s">
        <v>92</v>
      </c>
      <c r="C16" s="4" t="s">
        <v>207</v>
      </c>
      <c r="D16" s="20" t="s">
        <v>273</v>
      </c>
      <c r="E16" s="20" t="s">
        <v>457</v>
      </c>
      <c r="F16" s="10">
        <v>202</v>
      </c>
      <c r="G16" s="12" t="s">
        <v>480</v>
      </c>
      <c r="H16" s="12">
        <v>8888</v>
      </c>
      <c r="I16" s="12">
        <v>8888</v>
      </c>
      <c r="J16" s="4">
        <v>780204</v>
      </c>
      <c r="K16" s="25">
        <v>3667.43</v>
      </c>
    </row>
    <row r="17" spans="1:11" ht="51" hidden="1" x14ac:dyDescent="0.25">
      <c r="A17" s="20" t="s">
        <v>208</v>
      </c>
      <c r="B17" s="20" t="s">
        <v>92</v>
      </c>
      <c r="C17" s="4" t="s">
        <v>207</v>
      </c>
      <c r="D17" s="20" t="s">
        <v>274</v>
      </c>
      <c r="E17" s="20" t="s">
        <v>450</v>
      </c>
      <c r="F17" s="10">
        <v>202</v>
      </c>
      <c r="G17" s="12" t="s">
        <v>480</v>
      </c>
      <c r="H17" s="12">
        <v>8888</v>
      </c>
      <c r="I17" s="12">
        <v>8888</v>
      </c>
      <c r="J17" s="4">
        <v>780204</v>
      </c>
      <c r="K17" s="25">
        <v>18.43</v>
      </c>
    </row>
    <row r="18" spans="1:11" ht="51" hidden="1" x14ac:dyDescent="0.25">
      <c r="A18" s="20" t="s">
        <v>208</v>
      </c>
      <c r="B18" s="20" t="s">
        <v>92</v>
      </c>
      <c r="C18" s="4" t="s">
        <v>207</v>
      </c>
      <c r="D18" s="20" t="s">
        <v>282</v>
      </c>
      <c r="E18" s="20" t="s">
        <v>458</v>
      </c>
      <c r="F18" s="10">
        <v>202</v>
      </c>
      <c r="G18" s="12" t="s">
        <v>480</v>
      </c>
      <c r="H18" s="12">
        <v>8888</v>
      </c>
      <c r="I18" s="12">
        <v>8888</v>
      </c>
      <c r="J18" s="4">
        <v>780204</v>
      </c>
      <c r="K18" s="25">
        <v>3321.95</v>
      </c>
    </row>
    <row r="19" spans="1:11" ht="51" hidden="1" x14ac:dyDescent="0.25">
      <c r="A19" s="20" t="s">
        <v>208</v>
      </c>
      <c r="B19" s="20" t="s">
        <v>92</v>
      </c>
      <c r="C19" s="4" t="s">
        <v>207</v>
      </c>
      <c r="D19" s="20" t="s">
        <v>283</v>
      </c>
      <c r="E19" s="20" t="s">
        <v>450</v>
      </c>
      <c r="F19" s="10">
        <v>202</v>
      </c>
      <c r="G19" s="12" t="s">
        <v>480</v>
      </c>
      <c r="H19" s="12">
        <v>8888</v>
      </c>
      <c r="I19" s="12">
        <v>8888</v>
      </c>
      <c r="J19" s="4">
        <v>780204</v>
      </c>
      <c r="K19" s="25">
        <v>16.690000000000001</v>
      </c>
    </row>
    <row r="20" spans="1:11" ht="51" hidden="1" x14ac:dyDescent="0.25">
      <c r="A20" s="20" t="s">
        <v>208</v>
      </c>
      <c r="B20" s="20" t="s">
        <v>92</v>
      </c>
      <c r="C20" s="4" t="s">
        <v>207</v>
      </c>
      <c r="D20" s="20" t="s">
        <v>290</v>
      </c>
      <c r="E20" s="20" t="s">
        <v>459</v>
      </c>
      <c r="F20" s="10">
        <v>202</v>
      </c>
      <c r="G20" s="12" t="s">
        <v>480</v>
      </c>
      <c r="H20" s="12">
        <v>8888</v>
      </c>
      <c r="I20" s="12">
        <v>8888</v>
      </c>
      <c r="J20" s="4">
        <v>780204</v>
      </c>
      <c r="K20" s="25">
        <v>4757.03</v>
      </c>
    </row>
    <row r="21" spans="1:11" ht="51" hidden="1" x14ac:dyDescent="0.25">
      <c r="A21" s="20" t="s">
        <v>208</v>
      </c>
      <c r="B21" s="20" t="s">
        <v>92</v>
      </c>
      <c r="C21" s="4" t="s">
        <v>207</v>
      </c>
      <c r="D21" s="20" t="s">
        <v>291</v>
      </c>
      <c r="E21" s="20" t="s">
        <v>450</v>
      </c>
      <c r="F21" s="10">
        <v>202</v>
      </c>
      <c r="G21" s="12" t="s">
        <v>480</v>
      </c>
      <c r="H21" s="12">
        <v>8888</v>
      </c>
      <c r="I21" s="12">
        <v>8888</v>
      </c>
      <c r="J21" s="4">
        <v>780204</v>
      </c>
      <c r="K21" s="25">
        <v>23.9</v>
      </c>
    </row>
    <row r="22" spans="1:11" ht="51" hidden="1" x14ac:dyDescent="0.25">
      <c r="A22" s="20" t="s">
        <v>208</v>
      </c>
      <c r="B22" s="20" t="s">
        <v>92</v>
      </c>
      <c r="C22" s="4" t="s">
        <v>207</v>
      </c>
      <c r="D22" s="20" t="s">
        <v>298</v>
      </c>
      <c r="E22" s="20" t="s">
        <v>460</v>
      </c>
      <c r="F22" s="10">
        <v>202</v>
      </c>
      <c r="G22" s="12" t="s">
        <v>480</v>
      </c>
      <c r="H22" s="12">
        <v>8888</v>
      </c>
      <c r="I22" s="12">
        <v>8888</v>
      </c>
      <c r="J22" s="4">
        <v>780204</v>
      </c>
      <c r="K22" s="25">
        <v>4278.66</v>
      </c>
    </row>
    <row r="23" spans="1:11" ht="51" hidden="1" x14ac:dyDescent="0.25">
      <c r="A23" s="20" t="s">
        <v>208</v>
      </c>
      <c r="B23" s="20" t="s">
        <v>92</v>
      </c>
      <c r="C23" s="4" t="s">
        <v>207</v>
      </c>
      <c r="D23" s="20" t="s">
        <v>299</v>
      </c>
      <c r="E23" s="20" t="s">
        <v>450</v>
      </c>
      <c r="F23" s="10">
        <v>202</v>
      </c>
      <c r="G23" s="12" t="s">
        <v>480</v>
      </c>
      <c r="H23" s="12">
        <v>8888</v>
      </c>
      <c r="I23" s="12">
        <v>8888</v>
      </c>
      <c r="J23" s="4">
        <v>780204</v>
      </c>
      <c r="K23" s="25">
        <v>21.5</v>
      </c>
    </row>
    <row r="24" spans="1:11" ht="51" hidden="1" x14ac:dyDescent="0.25">
      <c r="A24" s="20" t="s">
        <v>208</v>
      </c>
      <c r="B24" s="20" t="s">
        <v>92</v>
      </c>
      <c r="C24" s="4" t="s">
        <v>207</v>
      </c>
      <c r="D24" s="20" t="s">
        <v>306</v>
      </c>
      <c r="E24" s="20" t="s">
        <v>461</v>
      </c>
      <c r="F24" s="10">
        <v>202</v>
      </c>
      <c r="G24" s="12" t="s">
        <v>480</v>
      </c>
      <c r="H24" s="12">
        <v>8888</v>
      </c>
      <c r="I24" s="12">
        <v>8888</v>
      </c>
      <c r="J24" s="4">
        <v>780204</v>
      </c>
      <c r="K24" s="25">
        <v>5315.11</v>
      </c>
    </row>
    <row r="25" spans="1:11" ht="51" hidden="1" x14ac:dyDescent="0.25">
      <c r="A25" s="20" t="s">
        <v>208</v>
      </c>
      <c r="B25" s="20" t="s">
        <v>92</v>
      </c>
      <c r="C25" s="4" t="s">
        <v>207</v>
      </c>
      <c r="D25" s="20" t="s">
        <v>307</v>
      </c>
      <c r="E25" s="20" t="s">
        <v>450</v>
      </c>
      <c r="F25" s="10">
        <v>202</v>
      </c>
      <c r="G25" s="12" t="s">
        <v>480</v>
      </c>
      <c r="H25" s="12">
        <v>8888</v>
      </c>
      <c r="I25" s="12">
        <v>8888</v>
      </c>
      <c r="J25" s="4">
        <v>780204</v>
      </c>
      <c r="K25" s="25">
        <v>26.71</v>
      </c>
    </row>
    <row r="26" spans="1:11" ht="51" hidden="1" x14ac:dyDescent="0.25">
      <c r="A26" s="20" t="s">
        <v>208</v>
      </c>
      <c r="B26" s="20" t="s">
        <v>92</v>
      </c>
      <c r="C26" s="4" t="s">
        <v>207</v>
      </c>
      <c r="D26" s="20" t="s">
        <v>314</v>
      </c>
      <c r="E26" s="20" t="s">
        <v>462</v>
      </c>
      <c r="F26" s="10">
        <v>202</v>
      </c>
      <c r="G26" s="12" t="s">
        <v>480</v>
      </c>
      <c r="H26" s="12">
        <v>8888</v>
      </c>
      <c r="I26" s="12">
        <v>8888</v>
      </c>
      <c r="J26" s="4">
        <v>780204</v>
      </c>
      <c r="K26" s="25">
        <v>5022.78</v>
      </c>
    </row>
    <row r="27" spans="1:11" ht="51" hidden="1" x14ac:dyDescent="0.25">
      <c r="A27" s="20" t="s">
        <v>208</v>
      </c>
      <c r="B27" s="20" t="s">
        <v>92</v>
      </c>
      <c r="C27" s="4" t="s">
        <v>207</v>
      </c>
      <c r="D27" s="20" t="s">
        <v>315</v>
      </c>
      <c r="E27" s="20" t="s">
        <v>450</v>
      </c>
      <c r="F27" s="10">
        <v>202</v>
      </c>
      <c r="G27" s="12" t="s">
        <v>480</v>
      </c>
      <c r="H27" s="12">
        <v>8888</v>
      </c>
      <c r="I27" s="12">
        <v>8888</v>
      </c>
      <c r="J27" s="4">
        <v>780204</v>
      </c>
      <c r="K27" s="25">
        <v>25.24</v>
      </c>
    </row>
    <row r="28" spans="1:11" ht="51" hidden="1" x14ac:dyDescent="0.25">
      <c r="A28" s="20" t="s">
        <v>208</v>
      </c>
      <c r="B28" s="20" t="s">
        <v>92</v>
      </c>
      <c r="C28" s="4" t="s">
        <v>207</v>
      </c>
      <c r="D28" s="20" t="s">
        <v>322</v>
      </c>
      <c r="E28" s="20" t="s">
        <v>463</v>
      </c>
      <c r="F28" s="10">
        <v>202</v>
      </c>
      <c r="G28" s="12" t="s">
        <v>480</v>
      </c>
      <c r="H28" s="12">
        <v>8888</v>
      </c>
      <c r="I28" s="12">
        <v>8888</v>
      </c>
      <c r="J28" s="4">
        <v>780204</v>
      </c>
      <c r="K28" s="25">
        <v>4517.84</v>
      </c>
    </row>
    <row r="29" spans="1:11" ht="51" hidden="1" x14ac:dyDescent="0.25">
      <c r="A29" s="20" t="s">
        <v>208</v>
      </c>
      <c r="B29" s="20" t="s">
        <v>92</v>
      </c>
      <c r="C29" s="4" t="s">
        <v>207</v>
      </c>
      <c r="D29" s="20" t="s">
        <v>323</v>
      </c>
      <c r="E29" s="20" t="s">
        <v>450</v>
      </c>
      <c r="F29" s="10">
        <v>202</v>
      </c>
      <c r="G29" s="12" t="s">
        <v>480</v>
      </c>
      <c r="H29" s="12">
        <v>8888</v>
      </c>
      <c r="I29" s="12">
        <v>8888</v>
      </c>
      <c r="J29" s="4">
        <v>780204</v>
      </c>
      <c r="K29" s="25">
        <v>22.7</v>
      </c>
    </row>
    <row r="30" spans="1:11" ht="51" hidden="1" x14ac:dyDescent="0.25">
      <c r="A30" s="20" t="s">
        <v>208</v>
      </c>
      <c r="B30" s="20" t="s">
        <v>92</v>
      </c>
      <c r="C30" s="4" t="s">
        <v>207</v>
      </c>
      <c r="D30" s="20" t="s">
        <v>330</v>
      </c>
      <c r="E30" s="20" t="s">
        <v>464</v>
      </c>
      <c r="F30" s="10">
        <v>202</v>
      </c>
      <c r="G30" s="12" t="s">
        <v>480</v>
      </c>
      <c r="H30" s="12">
        <v>8888</v>
      </c>
      <c r="I30" s="12">
        <v>8888</v>
      </c>
      <c r="J30" s="4">
        <v>780204</v>
      </c>
      <c r="K30" s="25">
        <v>4597.57</v>
      </c>
    </row>
    <row r="31" spans="1:11" ht="51" hidden="1" x14ac:dyDescent="0.25">
      <c r="A31" s="20" t="s">
        <v>208</v>
      </c>
      <c r="B31" s="20" t="s">
        <v>92</v>
      </c>
      <c r="C31" s="4" t="s">
        <v>207</v>
      </c>
      <c r="D31" s="20" t="s">
        <v>331</v>
      </c>
      <c r="E31" s="20" t="s">
        <v>450</v>
      </c>
      <c r="F31" s="10">
        <v>202</v>
      </c>
      <c r="G31" s="12" t="s">
        <v>480</v>
      </c>
      <c r="H31" s="12">
        <v>8888</v>
      </c>
      <c r="I31" s="12">
        <v>8888</v>
      </c>
      <c r="J31" s="4">
        <v>780204</v>
      </c>
      <c r="K31" s="25">
        <v>23.1</v>
      </c>
    </row>
    <row r="32" spans="1:11" ht="51" hidden="1" x14ac:dyDescent="0.25">
      <c r="A32" s="20" t="s">
        <v>208</v>
      </c>
      <c r="B32" s="20" t="s">
        <v>92</v>
      </c>
      <c r="C32" s="4" t="s">
        <v>207</v>
      </c>
      <c r="D32" s="20" t="s">
        <v>339</v>
      </c>
      <c r="E32" s="20" t="s">
        <v>465</v>
      </c>
      <c r="F32" s="10">
        <v>202</v>
      </c>
      <c r="G32" s="12" t="s">
        <v>480</v>
      </c>
      <c r="H32" s="12">
        <v>8888</v>
      </c>
      <c r="I32" s="12">
        <v>8888</v>
      </c>
      <c r="J32" s="4">
        <v>780204</v>
      </c>
      <c r="K32" s="25">
        <v>3215.64</v>
      </c>
    </row>
    <row r="33" spans="1:11" ht="51" hidden="1" x14ac:dyDescent="0.25">
      <c r="A33" s="20" t="s">
        <v>208</v>
      </c>
      <c r="B33" s="20" t="s">
        <v>92</v>
      </c>
      <c r="C33" s="4" t="s">
        <v>207</v>
      </c>
      <c r="D33" s="20" t="s">
        <v>340</v>
      </c>
      <c r="E33" s="20" t="s">
        <v>450</v>
      </c>
      <c r="F33" s="10">
        <v>202</v>
      </c>
      <c r="G33" s="12" t="s">
        <v>480</v>
      </c>
      <c r="H33" s="12">
        <v>8888</v>
      </c>
      <c r="I33" s="12">
        <v>8888</v>
      </c>
      <c r="J33" s="4">
        <v>780204</v>
      </c>
      <c r="K33" s="25">
        <v>16.16</v>
      </c>
    </row>
    <row r="34" spans="1:11" ht="51" hidden="1" x14ac:dyDescent="0.25">
      <c r="A34" s="20" t="s">
        <v>208</v>
      </c>
      <c r="B34" s="20" t="s">
        <v>92</v>
      </c>
      <c r="C34" s="4" t="s">
        <v>207</v>
      </c>
      <c r="D34" s="20" t="s">
        <v>347</v>
      </c>
      <c r="E34" s="20" t="s">
        <v>466</v>
      </c>
      <c r="F34" s="10">
        <v>202</v>
      </c>
      <c r="G34" s="12" t="s">
        <v>480</v>
      </c>
      <c r="H34" s="12">
        <v>8888</v>
      </c>
      <c r="I34" s="12">
        <v>8888</v>
      </c>
      <c r="J34" s="4">
        <v>780204</v>
      </c>
      <c r="K34" s="25">
        <v>3773.73</v>
      </c>
    </row>
    <row r="35" spans="1:11" ht="51" hidden="1" x14ac:dyDescent="0.25">
      <c r="A35" s="20" t="s">
        <v>208</v>
      </c>
      <c r="B35" s="20" t="s">
        <v>92</v>
      </c>
      <c r="C35" s="4" t="s">
        <v>207</v>
      </c>
      <c r="D35" s="20" t="s">
        <v>348</v>
      </c>
      <c r="E35" s="20" t="s">
        <v>450</v>
      </c>
      <c r="F35" s="10">
        <v>202</v>
      </c>
      <c r="G35" s="12" t="s">
        <v>480</v>
      </c>
      <c r="H35" s="12">
        <v>8888</v>
      </c>
      <c r="I35" s="12">
        <v>8888</v>
      </c>
      <c r="J35" s="4">
        <v>780204</v>
      </c>
      <c r="K35" s="25">
        <v>18.96</v>
      </c>
    </row>
    <row r="36" spans="1:11" ht="51" hidden="1" x14ac:dyDescent="0.25">
      <c r="A36" s="20" t="s">
        <v>208</v>
      </c>
      <c r="B36" s="20" t="s">
        <v>92</v>
      </c>
      <c r="C36" s="4" t="s">
        <v>207</v>
      </c>
      <c r="D36" s="20" t="s">
        <v>355</v>
      </c>
      <c r="E36" s="20" t="s">
        <v>467</v>
      </c>
      <c r="F36" s="10">
        <v>202</v>
      </c>
      <c r="G36" s="12" t="s">
        <v>480</v>
      </c>
      <c r="H36" s="12">
        <v>8888</v>
      </c>
      <c r="I36" s="12">
        <v>8888</v>
      </c>
      <c r="J36" s="4">
        <v>780204</v>
      </c>
      <c r="K36" s="25">
        <v>3109.35</v>
      </c>
    </row>
    <row r="37" spans="1:11" ht="51" hidden="1" x14ac:dyDescent="0.25">
      <c r="A37" s="20" t="s">
        <v>208</v>
      </c>
      <c r="B37" s="20" t="s">
        <v>92</v>
      </c>
      <c r="C37" s="4" t="s">
        <v>207</v>
      </c>
      <c r="D37" s="20" t="s">
        <v>356</v>
      </c>
      <c r="E37" s="20" t="s">
        <v>450</v>
      </c>
      <c r="F37" s="10">
        <v>202</v>
      </c>
      <c r="G37" s="12" t="s">
        <v>480</v>
      </c>
      <c r="H37" s="12">
        <v>8888</v>
      </c>
      <c r="I37" s="12">
        <v>8888</v>
      </c>
      <c r="J37" s="4">
        <v>780204</v>
      </c>
      <c r="K37" s="25">
        <v>15.62</v>
      </c>
    </row>
    <row r="38" spans="1:11" ht="51" hidden="1" x14ac:dyDescent="0.25">
      <c r="A38" s="20" t="s">
        <v>208</v>
      </c>
      <c r="B38" s="20" t="s">
        <v>92</v>
      </c>
      <c r="C38" s="4" t="s">
        <v>207</v>
      </c>
      <c r="D38" s="20" t="s">
        <v>363</v>
      </c>
      <c r="E38" s="20" t="s">
        <v>468</v>
      </c>
      <c r="F38" s="10">
        <v>202</v>
      </c>
      <c r="G38" s="12" t="s">
        <v>480</v>
      </c>
      <c r="H38" s="12">
        <v>8888</v>
      </c>
      <c r="I38" s="12">
        <v>8888</v>
      </c>
      <c r="J38" s="4">
        <v>780204</v>
      </c>
      <c r="K38" s="25">
        <v>3003.04</v>
      </c>
    </row>
    <row r="39" spans="1:11" ht="51" hidden="1" x14ac:dyDescent="0.25">
      <c r="A39" s="20" t="s">
        <v>208</v>
      </c>
      <c r="B39" s="20" t="s">
        <v>92</v>
      </c>
      <c r="C39" s="4" t="s">
        <v>207</v>
      </c>
      <c r="D39" s="20" t="s">
        <v>364</v>
      </c>
      <c r="E39" s="20" t="s">
        <v>450</v>
      </c>
      <c r="F39" s="10">
        <v>202</v>
      </c>
      <c r="G39" s="12" t="s">
        <v>480</v>
      </c>
      <c r="H39" s="12">
        <v>8888</v>
      </c>
      <c r="I39" s="12">
        <v>8888</v>
      </c>
      <c r="J39" s="4">
        <v>780204</v>
      </c>
      <c r="K39" s="25">
        <v>15.09</v>
      </c>
    </row>
    <row r="40" spans="1:11" ht="51" hidden="1" x14ac:dyDescent="0.25">
      <c r="A40" s="20" t="s">
        <v>208</v>
      </c>
      <c r="B40" s="20" t="s">
        <v>92</v>
      </c>
      <c r="C40" s="4" t="s">
        <v>207</v>
      </c>
      <c r="D40" s="20" t="s">
        <v>371</v>
      </c>
      <c r="E40" s="20" t="s">
        <v>469</v>
      </c>
      <c r="F40" s="10">
        <v>202</v>
      </c>
      <c r="G40" s="12" t="s">
        <v>480</v>
      </c>
      <c r="H40" s="12">
        <v>8888</v>
      </c>
      <c r="I40" s="12">
        <v>8888</v>
      </c>
      <c r="J40" s="4">
        <v>780204</v>
      </c>
      <c r="K40" s="25">
        <v>4012.9</v>
      </c>
    </row>
    <row r="41" spans="1:11" ht="51" hidden="1" x14ac:dyDescent="0.25">
      <c r="A41" s="20" t="s">
        <v>208</v>
      </c>
      <c r="B41" s="20" t="s">
        <v>92</v>
      </c>
      <c r="C41" s="4" t="s">
        <v>207</v>
      </c>
      <c r="D41" s="20" t="s">
        <v>372</v>
      </c>
      <c r="E41" s="20" t="s">
        <v>450</v>
      </c>
      <c r="F41" s="10">
        <v>202</v>
      </c>
      <c r="G41" s="12" t="s">
        <v>480</v>
      </c>
      <c r="H41" s="12">
        <v>8888</v>
      </c>
      <c r="I41" s="12">
        <v>8888</v>
      </c>
      <c r="J41" s="4">
        <v>780204</v>
      </c>
      <c r="K41" s="25">
        <v>20.170000000000002</v>
      </c>
    </row>
    <row r="42" spans="1:11" ht="51" hidden="1" x14ac:dyDescent="0.25">
      <c r="A42" s="20" t="s">
        <v>208</v>
      </c>
      <c r="B42" s="20" t="s">
        <v>92</v>
      </c>
      <c r="C42" s="4" t="s">
        <v>207</v>
      </c>
      <c r="D42" s="20" t="s">
        <v>379</v>
      </c>
      <c r="E42" s="20" t="s">
        <v>470</v>
      </c>
      <c r="F42" s="10">
        <v>202</v>
      </c>
      <c r="G42" s="12" t="s">
        <v>480</v>
      </c>
      <c r="H42" s="12">
        <v>8888</v>
      </c>
      <c r="I42" s="12">
        <v>8888</v>
      </c>
      <c r="J42" s="4">
        <v>780204</v>
      </c>
      <c r="K42" s="25">
        <v>3640.84</v>
      </c>
    </row>
    <row r="43" spans="1:11" ht="51" hidden="1" x14ac:dyDescent="0.25">
      <c r="A43" s="20" t="s">
        <v>208</v>
      </c>
      <c r="B43" s="20" t="s">
        <v>92</v>
      </c>
      <c r="C43" s="4" t="s">
        <v>207</v>
      </c>
      <c r="D43" s="20" t="s">
        <v>380</v>
      </c>
      <c r="E43" s="20" t="s">
        <v>450</v>
      </c>
      <c r="F43" s="10">
        <v>202</v>
      </c>
      <c r="G43" s="12" t="s">
        <v>480</v>
      </c>
      <c r="H43" s="12">
        <v>8888</v>
      </c>
      <c r="I43" s="12">
        <v>8888</v>
      </c>
      <c r="J43" s="4">
        <v>780204</v>
      </c>
      <c r="K43" s="25">
        <v>18.3</v>
      </c>
    </row>
    <row r="44" spans="1:11" ht="51" hidden="1" x14ac:dyDescent="0.25">
      <c r="A44" s="20" t="s">
        <v>208</v>
      </c>
      <c r="B44" s="20" t="s">
        <v>92</v>
      </c>
      <c r="C44" s="4" t="s">
        <v>207</v>
      </c>
      <c r="D44" s="20" t="s">
        <v>387</v>
      </c>
      <c r="E44" s="20" t="s">
        <v>471</v>
      </c>
      <c r="F44" s="10">
        <v>202</v>
      </c>
      <c r="G44" s="12" t="s">
        <v>480</v>
      </c>
      <c r="H44" s="12">
        <v>8888</v>
      </c>
      <c r="I44" s="12">
        <v>8888</v>
      </c>
      <c r="J44" s="4">
        <v>780204</v>
      </c>
      <c r="K44" s="25">
        <v>3640.84</v>
      </c>
    </row>
    <row r="45" spans="1:11" ht="51" hidden="1" x14ac:dyDescent="0.25">
      <c r="A45" s="20" t="s">
        <v>208</v>
      </c>
      <c r="B45" s="20" t="s">
        <v>92</v>
      </c>
      <c r="C45" s="4" t="s">
        <v>207</v>
      </c>
      <c r="D45" s="20" t="s">
        <v>388</v>
      </c>
      <c r="E45" s="20" t="s">
        <v>450</v>
      </c>
      <c r="F45" s="10">
        <v>202</v>
      </c>
      <c r="G45" s="12" t="s">
        <v>480</v>
      </c>
      <c r="H45" s="12">
        <v>8888</v>
      </c>
      <c r="I45" s="12">
        <v>8888</v>
      </c>
      <c r="J45" s="4">
        <v>780204</v>
      </c>
      <c r="K45" s="25">
        <v>18.3</v>
      </c>
    </row>
    <row r="46" spans="1:11" ht="51" hidden="1" x14ac:dyDescent="0.25">
      <c r="A46" s="20" t="s">
        <v>208</v>
      </c>
      <c r="B46" s="20" t="s">
        <v>92</v>
      </c>
      <c r="C46" s="4" t="s">
        <v>207</v>
      </c>
      <c r="D46" s="20" t="s">
        <v>395</v>
      </c>
      <c r="E46" s="20" t="s">
        <v>472</v>
      </c>
      <c r="F46" s="10">
        <v>202</v>
      </c>
      <c r="G46" s="12" t="s">
        <v>480</v>
      </c>
      <c r="H46" s="12">
        <v>8888</v>
      </c>
      <c r="I46" s="12">
        <v>8888</v>
      </c>
      <c r="J46" s="4">
        <v>780204</v>
      </c>
      <c r="K46" s="25">
        <v>3348.52</v>
      </c>
    </row>
    <row r="47" spans="1:11" ht="51" hidden="1" x14ac:dyDescent="0.25">
      <c r="A47" s="20" t="s">
        <v>208</v>
      </c>
      <c r="B47" s="20" t="s">
        <v>92</v>
      </c>
      <c r="C47" s="4" t="s">
        <v>207</v>
      </c>
      <c r="D47" s="20" t="s">
        <v>396</v>
      </c>
      <c r="E47" s="20" t="s">
        <v>450</v>
      </c>
      <c r="F47" s="10">
        <v>202</v>
      </c>
      <c r="G47" s="12" t="s">
        <v>480</v>
      </c>
      <c r="H47" s="12">
        <v>8888</v>
      </c>
      <c r="I47" s="12">
        <v>8888</v>
      </c>
      <c r="J47" s="4">
        <v>780204</v>
      </c>
      <c r="K47" s="25">
        <v>16.829999999999998</v>
      </c>
    </row>
    <row r="48" spans="1:11" ht="51" hidden="1" x14ac:dyDescent="0.25">
      <c r="A48" s="20" t="s">
        <v>208</v>
      </c>
      <c r="B48" s="20" t="s">
        <v>92</v>
      </c>
      <c r="C48" s="4" t="s">
        <v>207</v>
      </c>
      <c r="D48" s="20" t="s">
        <v>405</v>
      </c>
      <c r="E48" s="20" t="s">
        <v>473</v>
      </c>
      <c r="F48" s="10">
        <v>202</v>
      </c>
      <c r="G48" s="12" t="s">
        <v>480</v>
      </c>
      <c r="H48" s="12">
        <v>8888</v>
      </c>
      <c r="I48" s="12">
        <v>8888</v>
      </c>
      <c r="J48" s="4">
        <v>780204</v>
      </c>
      <c r="K48" s="25">
        <v>3268.79</v>
      </c>
    </row>
    <row r="49" spans="1:11" ht="51" hidden="1" x14ac:dyDescent="0.25">
      <c r="A49" s="20" t="s">
        <v>208</v>
      </c>
      <c r="B49" s="20" t="s">
        <v>92</v>
      </c>
      <c r="C49" s="4" t="s">
        <v>207</v>
      </c>
      <c r="D49" s="20" t="s">
        <v>406</v>
      </c>
      <c r="E49" s="20" t="s">
        <v>450</v>
      </c>
      <c r="F49" s="10">
        <v>202</v>
      </c>
      <c r="G49" s="12" t="s">
        <v>480</v>
      </c>
      <c r="H49" s="12">
        <v>8888</v>
      </c>
      <c r="I49" s="12">
        <v>8888</v>
      </c>
      <c r="J49" s="4">
        <v>780204</v>
      </c>
      <c r="K49" s="25">
        <v>16.43</v>
      </c>
    </row>
    <row r="50" spans="1:11" ht="51" hidden="1" x14ac:dyDescent="0.25">
      <c r="A50" s="20" t="s">
        <v>208</v>
      </c>
      <c r="B50" s="20" t="s">
        <v>92</v>
      </c>
      <c r="C50" s="4" t="s">
        <v>207</v>
      </c>
      <c r="D50" s="20" t="s">
        <v>413</v>
      </c>
      <c r="E50" s="20" t="s">
        <v>474</v>
      </c>
      <c r="F50" s="10">
        <v>202</v>
      </c>
      <c r="G50" s="12" t="s">
        <v>480</v>
      </c>
      <c r="H50" s="12">
        <v>8888</v>
      </c>
      <c r="I50" s="12">
        <v>8888</v>
      </c>
      <c r="J50" s="4">
        <v>780204</v>
      </c>
      <c r="K50" s="25">
        <v>3959.75</v>
      </c>
    </row>
    <row r="51" spans="1:11" ht="51" hidden="1" x14ac:dyDescent="0.25">
      <c r="A51" s="20" t="s">
        <v>208</v>
      </c>
      <c r="B51" s="20" t="s">
        <v>92</v>
      </c>
      <c r="C51" s="4" t="s">
        <v>207</v>
      </c>
      <c r="D51" s="20" t="s">
        <v>414</v>
      </c>
      <c r="E51" s="20" t="s">
        <v>450</v>
      </c>
      <c r="F51" s="10">
        <v>202</v>
      </c>
      <c r="G51" s="12" t="s">
        <v>480</v>
      </c>
      <c r="H51" s="12">
        <v>8888</v>
      </c>
      <c r="I51" s="12">
        <v>8888</v>
      </c>
      <c r="J51" s="4">
        <v>780204</v>
      </c>
      <c r="K51" s="25">
        <v>19.899999999999999</v>
      </c>
    </row>
    <row r="52" spans="1:11" ht="51" hidden="1" x14ac:dyDescent="0.25">
      <c r="A52" s="20" t="s">
        <v>208</v>
      </c>
      <c r="B52" s="20" t="s">
        <v>92</v>
      </c>
      <c r="C52" s="4" t="s">
        <v>207</v>
      </c>
      <c r="D52" s="20" t="s">
        <v>421</v>
      </c>
      <c r="E52" s="20" t="s">
        <v>475</v>
      </c>
      <c r="F52" s="10">
        <v>202</v>
      </c>
      <c r="G52" s="12" t="s">
        <v>480</v>
      </c>
      <c r="H52" s="12">
        <v>8888</v>
      </c>
      <c r="I52" s="12">
        <v>8888</v>
      </c>
      <c r="J52" s="4">
        <v>780204</v>
      </c>
      <c r="K52" s="25">
        <v>3694</v>
      </c>
    </row>
    <row r="53" spans="1:11" ht="51" hidden="1" x14ac:dyDescent="0.25">
      <c r="A53" s="20" t="s">
        <v>208</v>
      </c>
      <c r="B53" s="20" t="s">
        <v>92</v>
      </c>
      <c r="C53" s="4" t="s">
        <v>207</v>
      </c>
      <c r="D53" s="20" t="s">
        <v>422</v>
      </c>
      <c r="E53" s="20" t="s">
        <v>450</v>
      </c>
      <c r="F53" s="10">
        <v>202</v>
      </c>
      <c r="G53" s="12" t="s">
        <v>480</v>
      </c>
      <c r="H53" s="12">
        <v>8888</v>
      </c>
      <c r="I53" s="12">
        <v>8888</v>
      </c>
      <c r="J53" s="4">
        <v>780204</v>
      </c>
      <c r="K53" s="25">
        <v>18.559999999999999</v>
      </c>
    </row>
    <row r="54" spans="1:11" ht="51" hidden="1" x14ac:dyDescent="0.25">
      <c r="A54" s="20" t="s">
        <v>208</v>
      </c>
      <c r="B54" s="20" t="s">
        <v>92</v>
      </c>
      <c r="C54" s="4" t="s">
        <v>207</v>
      </c>
      <c r="D54" s="20" t="s">
        <v>428</v>
      </c>
      <c r="E54" s="20" t="s">
        <v>476</v>
      </c>
      <c r="F54" s="10">
        <v>202</v>
      </c>
      <c r="G54" s="12" t="s">
        <v>480</v>
      </c>
      <c r="H54" s="12">
        <v>8888</v>
      </c>
      <c r="I54" s="12">
        <v>8888</v>
      </c>
      <c r="J54" s="4">
        <v>780204</v>
      </c>
      <c r="K54" s="25">
        <v>3162.49</v>
      </c>
    </row>
    <row r="55" spans="1:11" ht="51" hidden="1" x14ac:dyDescent="0.25">
      <c r="A55" s="20" t="s">
        <v>208</v>
      </c>
      <c r="B55" s="20" t="s">
        <v>92</v>
      </c>
      <c r="C55" s="4" t="s">
        <v>207</v>
      </c>
      <c r="D55" s="20" t="s">
        <v>429</v>
      </c>
      <c r="E55" s="20" t="s">
        <v>450</v>
      </c>
      <c r="F55" s="10">
        <v>202</v>
      </c>
      <c r="G55" s="12" t="s">
        <v>480</v>
      </c>
      <c r="H55" s="12">
        <v>8888</v>
      </c>
      <c r="I55" s="12">
        <v>8888</v>
      </c>
      <c r="J55" s="4">
        <v>780204</v>
      </c>
      <c r="K55" s="25">
        <v>15.89</v>
      </c>
    </row>
    <row r="56" spans="1:11" ht="51" hidden="1" x14ac:dyDescent="0.25">
      <c r="A56" s="20" t="s">
        <v>208</v>
      </c>
      <c r="B56" s="20" t="s">
        <v>92</v>
      </c>
      <c r="C56" s="4" t="s">
        <v>207</v>
      </c>
      <c r="D56" s="20" t="s">
        <v>436</v>
      </c>
      <c r="E56" s="20" t="s">
        <v>477</v>
      </c>
      <c r="F56" s="10">
        <v>202</v>
      </c>
      <c r="G56" s="12" t="s">
        <v>480</v>
      </c>
      <c r="H56" s="12">
        <v>8888</v>
      </c>
      <c r="I56" s="12">
        <v>8888</v>
      </c>
      <c r="J56" s="4">
        <v>780204</v>
      </c>
      <c r="K56" s="25">
        <v>35000</v>
      </c>
    </row>
    <row r="57" spans="1:11" ht="51" hidden="1" x14ac:dyDescent="0.25">
      <c r="A57" s="20" t="s">
        <v>208</v>
      </c>
      <c r="B57" s="20" t="s">
        <v>92</v>
      </c>
      <c r="C57" s="4" t="s">
        <v>207</v>
      </c>
      <c r="D57" s="20" t="s">
        <v>437</v>
      </c>
      <c r="E57" s="20" t="s">
        <v>450</v>
      </c>
      <c r="F57" s="10">
        <v>202</v>
      </c>
      <c r="G57" s="12" t="s">
        <v>480</v>
      </c>
      <c r="H57" s="12">
        <v>8888</v>
      </c>
      <c r="I57" s="12">
        <v>8888</v>
      </c>
      <c r="J57" s="4">
        <v>780204</v>
      </c>
      <c r="K57" s="25">
        <v>175.88</v>
      </c>
    </row>
    <row r="58" spans="1:11" ht="51" hidden="1" x14ac:dyDescent="0.25">
      <c r="A58" s="20" t="s">
        <v>212</v>
      </c>
      <c r="B58" s="20" t="s">
        <v>92</v>
      </c>
      <c r="C58" s="4" t="s">
        <v>211</v>
      </c>
      <c r="D58" s="20" t="s">
        <v>213</v>
      </c>
      <c r="E58" s="20" t="s">
        <v>449</v>
      </c>
      <c r="F58" s="10">
        <v>202</v>
      </c>
      <c r="G58" s="12" t="s">
        <v>480</v>
      </c>
      <c r="H58" s="12">
        <v>8888</v>
      </c>
      <c r="I58" s="12">
        <v>8888</v>
      </c>
      <c r="J58" s="4">
        <v>780204</v>
      </c>
      <c r="K58" s="25">
        <v>4443.41</v>
      </c>
    </row>
    <row r="59" spans="1:11" ht="51" hidden="1" x14ac:dyDescent="0.25">
      <c r="A59" s="20" t="s">
        <v>212</v>
      </c>
      <c r="B59" s="20" t="s">
        <v>92</v>
      </c>
      <c r="C59" s="4" t="s">
        <v>211</v>
      </c>
      <c r="D59" s="20" t="s">
        <v>214</v>
      </c>
      <c r="E59" s="20" t="s">
        <v>450</v>
      </c>
      <c r="F59" s="10">
        <v>202</v>
      </c>
      <c r="G59" s="12" t="s">
        <v>480</v>
      </c>
      <c r="H59" s="12">
        <v>8888</v>
      </c>
      <c r="I59" s="12">
        <v>8888</v>
      </c>
      <c r="J59" s="4">
        <v>780204</v>
      </c>
      <c r="K59" s="25">
        <v>22.33</v>
      </c>
    </row>
    <row r="60" spans="1:11" ht="51" hidden="1" x14ac:dyDescent="0.25">
      <c r="A60" s="20" t="s">
        <v>212</v>
      </c>
      <c r="B60" s="20" t="s">
        <v>92</v>
      </c>
      <c r="C60" s="4" t="s">
        <v>211</v>
      </c>
      <c r="D60" s="20" t="s">
        <v>226</v>
      </c>
      <c r="E60" s="20" t="s">
        <v>451</v>
      </c>
      <c r="F60" s="10">
        <v>202</v>
      </c>
      <c r="G60" s="12" t="s">
        <v>480</v>
      </c>
      <c r="H60" s="12">
        <v>8888</v>
      </c>
      <c r="I60" s="12">
        <v>8888</v>
      </c>
      <c r="J60" s="4">
        <v>780204</v>
      </c>
      <c r="K60" s="25">
        <v>7249.81</v>
      </c>
    </row>
    <row r="61" spans="1:11" ht="51" hidden="1" x14ac:dyDescent="0.25">
      <c r="A61" s="20" t="s">
        <v>212</v>
      </c>
      <c r="B61" s="20" t="s">
        <v>92</v>
      </c>
      <c r="C61" s="4" t="s">
        <v>211</v>
      </c>
      <c r="D61" s="20" t="s">
        <v>227</v>
      </c>
      <c r="E61" s="20" t="s">
        <v>450</v>
      </c>
      <c r="F61" s="10">
        <v>202</v>
      </c>
      <c r="G61" s="12" t="s">
        <v>480</v>
      </c>
      <c r="H61" s="12">
        <v>8888</v>
      </c>
      <c r="I61" s="12">
        <v>8888</v>
      </c>
      <c r="J61" s="4">
        <v>780204</v>
      </c>
      <c r="K61" s="25">
        <v>36.43</v>
      </c>
    </row>
    <row r="62" spans="1:11" ht="51" hidden="1" x14ac:dyDescent="0.25">
      <c r="A62" s="20" t="s">
        <v>212</v>
      </c>
      <c r="B62" s="20" t="s">
        <v>92</v>
      </c>
      <c r="C62" s="4" t="s">
        <v>211</v>
      </c>
      <c r="D62" s="20" t="s">
        <v>234</v>
      </c>
      <c r="E62" s="20" t="s">
        <v>452</v>
      </c>
      <c r="F62" s="10">
        <v>202</v>
      </c>
      <c r="G62" s="12" t="s">
        <v>480</v>
      </c>
      <c r="H62" s="12">
        <v>8888</v>
      </c>
      <c r="I62" s="12">
        <v>8888</v>
      </c>
      <c r="J62" s="4">
        <v>780204</v>
      </c>
      <c r="K62" s="25">
        <v>5807.64</v>
      </c>
    </row>
    <row r="63" spans="1:11" ht="51" hidden="1" x14ac:dyDescent="0.25">
      <c r="A63" s="20" t="s">
        <v>212</v>
      </c>
      <c r="B63" s="20" t="s">
        <v>92</v>
      </c>
      <c r="C63" s="4" t="s">
        <v>211</v>
      </c>
      <c r="D63" s="20" t="s">
        <v>235</v>
      </c>
      <c r="E63" s="20" t="s">
        <v>450</v>
      </c>
      <c r="F63" s="10">
        <v>202</v>
      </c>
      <c r="G63" s="12" t="s">
        <v>480</v>
      </c>
      <c r="H63" s="12">
        <v>8888</v>
      </c>
      <c r="I63" s="12">
        <v>8888</v>
      </c>
      <c r="J63" s="4">
        <v>780204</v>
      </c>
      <c r="K63" s="25">
        <v>29.18</v>
      </c>
    </row>
    <row r="64" spans="1:11" ht="51" x14ac:dyDescent="0.25">
      <c r="A64" s="20" t="s">
        <v>212</v>
      </c>
      <c r="B64" s="20" t="s">
        <v>92</v>
      </c>
      <c r="C64" s="4" t="s">
        <v>211</v>
      </c>
      <c r="D64" s="20" t="s">
        <v>242</v>
      </c>
      <c r="E64" s="20" t="s">
        <v>453</v>
      </c>
      <c r="F64" s="10">
        <v>202</v>
      </c>
      <c r="G64" s="12" t="s">
        <v>480</v>
      </c>
      <c r="H64" s="12">
        <v>8888</v>
      </c>
      <c r="I64" s="12">
        <v>8888</v>
      </c>
      <c r="J64" s="4">
        <v>780204</v>
      </c>
      <c r="K64" s="25">
        <v>4888.93</v>
      </c>
    </row>
    <row r="65" spans="1:12" ht="51" hidden="1" x14ac:dyDescent="0.25">
      <c r="A65" s="20" t="s">
        <v>212</v>
      </c>
      <c r="B65" s="20" t="s">
        <v>92</v>
      </c>
      <c r="C65" s="4" t="s">
        <v>211</v>
      </c>
      <c r="D65" s="20" t="s">
        <v>243</v>
      </c>
      <c r="E65" s="20" t="s">
        <v>450</v>
      </c>
      <c r="F65" s="10">
        <v>202</v>
      </c>
      <c r="G65" s="12" t="s">
        <v>480</v>
      </c>
      <c r="H65" s="12">
        <v>8888</v>
      </c>
      <c r="I65" s="12">
        <v>8888</v>
      </c>
      <c r="J65" s="4">
        <v>780204</v>
      </c>
      <c r="K65" s="69">
        <v>26.25</v>
      </c>
      <c r="L65" s="70">
        <f>+(K64/0.995)*0.005</f>
        <v>24.567487437185932</v>
      </c>
    </row>
    <row r="66" spans="1:12" ht="51" hidden="1" x14ac:dyDescent="0.25">
      <c r="A66" s="20" t="s">
        <v>212</v>
      </c>
      <c r="B66" s="20" t="s">
        <v>92</v>
      </c>
      <c r="C66" s="4" t="s">
        <v>211</v>
      </c>
      <c r="D66" s="20" t="s">
        <v>252</v>
      </c>
      <c r="E66" s="20" t="s">
        <v>454</v>
      </c>
      <c r="F66" s="10">
        <v>202</v>
      </c>
      <c r="G66" s="12" t="s">
        <v>480</v>
      </c>
      <c r="H66" s="12">
        <v>8888</v>
      </c>
      <c r="I66" s="12">
        <v>8888</v>
      </c>
      <c r="J66" s="4">
        <v>780204</v>
      </c>
      <c r="K66" s="25">
        <v>6782.08</v>
      </c>
    </row>
    <row r="67" spans="1:12" ht="51" hidden="1" x14ac:dyDescent="0.25">
      <c r="A67" s="20" t="s">
        <v>212</v>
      </c>
      <c r="B67" s="20" t="s">
        <v>92</v>
      </c>
      <c r="C67" s="4" t="s">
        <v>211</v>
      </c>
      <c r="D67" s="20" t="s">
        <v>253</v>
      </c>
      <c r="E67" s="20" t="s">
        <v>450</v>
      </c>
      <c r="F67" s="10">
        <v>202</v>
      </c>
      <c r="G67" s="12" t="s">
        <v>480</v>
      </c>
      <c r="H67" s="12">
        <v>8888</v>
      </c>
      <c r="I67" s="12">
        <v>8888</v>
      </c>
      <c r="J67" s="4">
        <v>780204</v>
      </c>
      <c r="K67" s="25">
        <v>34.08</v>
      </c>
    </row>
    <row r="68" spans="1:12" ht="51" hidden="1" x14ac:dyDescent="0.25">
      <c r="A68" s="20" t="s">
        <v>212</v>
      </c>
      <c r="B68" s="20" t="s">
        <v>92</v>
      </c>
      <c r="C68" s="4" t="s">
        <v>211</v>
      </c>
      <c r="D68" s="20" t="s">
        <v>260</v>
      </c>
      <c r="E68" s="20" t="s">
        <v>455</v>
      </c>
      <c r="F68" s="10">
        <v>202</v>
      </c>
      <c r="G68" s="12" t="s">
        <v>480</v>
      </c>
      <c r="H68" s="12">
        <v>8888</v>
      </c>
      <c r="I68" s="12">
        <v>8888</v>
      </c>
      <c r="J68" s="4">
        <v>780204</v>
      </c>
      <c r="K68" s="25">
        <v>5261.96</v>
      </c>
    </row>
    <row r="69" spans="1:12" ht="51" hidden="1" x14ac:dyDescent="0.25">
      <c r="A69" s="20" t="s">
        <v>212</v>
      </c>
      <c r="B69" s="20" t="s">
        <v>92</v>
      </c>
      <c r="C69" s="4" t="s">
        <v>211</v>
      </c>
      <c r="D69" s="20" t="s">
        <v>261</v>
      </c>
      <c r="E69" s="20" t="s">
        <v>450</v>
      </c>
      <c r="F69" s="10">
        <v>202</v>
      </c>
      <c r="G69" s="12" t="s">
        <v>480</v>
      </c>
      <c r="H69" s="12">
        <v>8888</v>
      </c>
      <c r="I69" s="12">
        <v>8888</v>
      </c>
      <c r="J69" s="4">
        <v>780204</v>
      </c>
      <c r="K69" s="25">
        <v>26.44</v>
      </c>
    </row>
    <row r="70" spans="1:12" ht="51" hidden="1" x14ac:dyDescent="0.25">
      <c r="A70" s="20" t="s">
        <v>212</v>
      </c>
      <c r="B70" s="20" t="s">
        <v>92</v>
      </c>
      <c r="C70" s="4" t="s">
        <v>211</v>
      </c>
      <c r="D70" s="20" t="s">
        <v>266</v>
      </c>
      <c r="E70" s="20" t="s">
        <v>456</v>
      </c>
      <c r="F70" s="10">
        <v>202</v>
      </c>
      <c r="G70" s="12" t="s">
        <v>480</v>
      </c>
      <c r="H70" s="12">
        <v>8888</v>
      </c>
      <c r="I70" s="12">
        <v>8888</v>
      </c>
      <c r="J70" s="4">
        <v>780204</v>
      </c>
      <c r="K70" s="25">
        <v>5846.62</v>
      </c>
    </row>
    <row r="71" spans="1:12" ht="51" hidden="1" x14ac:dyDescent="0.25">
      <c r="A71" s="20" t="s">
        <v>212</v>
      </c>
      <c r="B71" s="20" t="s">
        <v>92</v>
      </c>
      <c r="C71" s="4" t="s">
        <v>211</v>
      </c>
      <c r="D71" s="20" t="s">
        <v>267</v>
      </c>
      <c r="E71" s="20" t="s">
        <v>450</v>
      </c>
      <c r="F71" s="10">
        <v>202</v>
      </c>
      <c r="G71" s="12" t="s">
        <v>480</v>
      </c>
      <c r="H71" s="12">
        <v>8888</v>
      </c>
      <c r="I71" s="12">
        <v>8888</v>
      </c>
      <c r="J71" s="4">
        <v>780204</v>
      </c>
      <c r="K71" s="25">
        <v>29.38</v>
      </c>
    </row>
    <row r="72" spans="1:12" ht="51" hidden="1" x14ac:dyDescent="0.25">
      <c r="A72" s="20" t="s">
        <v>212</v>
      </c>
      <c r="B72" s="20" t="s">
        <v>92</v>
      </c>
      <c r="C72" s="4" t="s">
        <v>211</v>
      </c>
      <c r="D72" s="20" t="s">
        <v>275</v>
      </c>
      <c r="E72" s="20" t="s">
        <v>457</v>
      </c>
      <c r="F72" s="10">
        <v>202</v>
      </c>
      <c r="G72" s="12" t="s">
        <v>480</v>
      </c>
      <c r="H72" s="12">
        <v>8888</v>
      </c>
      <c r="I72" s="12">
        <v>8888</v>
      </c>
      <c r="J72" s="4">
        <v>780204</v>
      </c>
      <c r="K72" s="25">
        <v>5378.89</v>
      </c>
    </row>
    <row r="73" spans="1:12" ht="51" hidden="1" x14ac:dyDescent="0.25">
      <c r="A73" s="20" t="s">
        <v>212</v>
      </c>
      <c r="B73" s="20" t="s">
        <v>92</v>
      </c>
      <c r="C73" s="4" t="s">
        <v>211</v>
      </c>
      <c r="D73" s="20" t="s">
        <v>276</v>
      </c>
      <c r="E73" s="20" t="s">
        <v>450</v>
      </c>
      <c r="F73" s="10">
        <v>202</v>
      </c>
      <c r="G73" s="12" t="s">
        <v>480</v>
      </c>
      <c r="H73" s="12">
        <v>8888</v>
      </c>
      <c r="I73" s="12">
        <v>8888</v>
      </c>
      <c r="J73" s="4">
        <v>780204</v>
      </c>
      <c r="K73" s="25">
        <v>27.03</v>
      </c>
    </row>
    <row r="74" spans="1:12" ht="51" hidden="1" x14ac:dyDescent="0.25">
      <c r="A74" s="20" t="s">
        <v>212</v>
      </c>
      <c r="B74" s="20" t="s">
        <v>92</v>
      </c>
      <c r="C74" s="4" t="s">
        <v>211</v>
      </c>
      <c r="D74" s="20" t="s">
        <v>284</v>
      </c>
      <c r="E74" s="20" t="s">
        <v>458</v>
      </c>
      <c r="F74" s="10">
        <v>202</v>
      </c>
      <c r="G74" s="12" t="s">
        <v>480</v>
      </c>
      <c r="H74" s="12">
        <v>8888</v>
      </c>
      <c r="I74" s="12">
        <v>8888</v>
      </c>
      <c r="J74" s="4">
        <v>780204</v>
      </c>
      <c r="K74" s="25">
        <v>4872.18</v>
      </c>
    </row>
    <row r="75" spans="1:12" ht="51" hidden="1" x14ac:dyDescent="0.25">
      <c r="A75" s="20" t="s">
        <v>212</v>
      </c>
      <c r="B75" s="20" t="s">
        <v>92</v>
      </c>
      <c r="C75" s="4" t="s">
        <v>211</v>
      </c>
      <c r="D75" s="20" t="s">
        <v>285</v>
      </c>
      <c r="E75" s="20" t="s">
        <v>450</v>
      </c>
      <c r="F75" s="10">
        <v>202</v>
      </c>
      <c r="G75" s="12" t="s">
        <v>480</v>
      </c>
      <c r="H75" s="12">
        <v>8888</v>
      </c>
      <c r="I75" s="12">
        <v>8888</v>
      </c>
      <c r="J75" s="4">
        <v>780204</v>
      </c>
      <c r="K75" s="25">
        <v>24.48</v>
      </c>
    </row>
    <row r="76" spans="1:12" ht="51" hidden="1" x14ac:dyDescent="0.25">
      <c r="A76" s="20" t="s">
        <v>212</v>
      </c>
      <c r="B76" s="20" t="s">
        <v>92</v>
      </c>
      <c r="C76" s="4" t="s">
        <v>211</v>
      </c>
      <c r="D76" s="20" t="s">
        <v>292</v>
      </c>
      <c r="E76" s="20" t="s">
        <v>459</v>
      </c>
      <c r="F76" s="10">
        <v>202</v>
      </c>
      <c r="G76" s="12" t="s">
        <v>480</v>
      </c>
      <c r="H76" s="12">
        <v>8888</v>
      </c>
      <c r="I76" s="12">
        <v>8888</v>
      </c>
      <c r="J76" s="4">
        <v>780204</v>
      </c>
      <c r="K76" s="25">
        <v>6976.96</v>
      </c>
    </row>
    <row r="77" spans="1:12" ht="51" hidden="1" x14ac:dyDescent="0.25">
      <c r="A77" s="20" t="s">
        <v>212</v>
      </c>
      <c r="B77" s="20" t="s">
        <v>92</v>
      </c>
      <c r="C77" s="4" t="s">
        <v>211</v>
      </c>
      <c r="D77" s="20" t="s">
        <v>293</v>
      </c>
      <c r="E77" s="20" t="s">
        <v>450</v>
      </c>
      <c r="F77" s="10">
        <v>202</v>
      </c>
      <c r="G77" s="12" t="s">
        <v>480</v>
      </c>
      <c r="H77" s="12">
        <v>8888</v>
      </c>
      <c r="I77" s="12">
        <v>8888</v>
      </c>
      <c r="J77" s="4">
        <v>780204</v>
      </c>
      <c r="K77" s="25">
        <v>35.06</v>
      </c>
    </row>
    <row r="78" spans="1:12" ht="51" hidden="1" x14ac:dyDescent="0.25">
      <c r="A78" s="20" t="s">
        <v>212</v>
      </c>
      <c r="B78" s="20" t="s">
        <v>92</v>
      </c>
      <c r="C78" s="4" t="s">
        <v>211</v>
      </c>
      <c r="D78" s="20" t="s">
        <v>300</v>
      </c>
      <c r="E78" s="20" t="s">
        <v>460</v>
      </c>
      <c r="F78" s="10">
        <v>202</v>
      </c>
      <c r="G78" s="12" t="s">
        <v>480</v>
      </c>
      <c r="H78" s="12">
        <v>8888</v>
      </c>
      <c r="I78" s="12">
        <v>8888</v>
      </c>
      <c r="J78" s="4">
        <v>780204</v>
      </c>
      <c r="K78" s="25">
        <v>6275.37</v>
      </c>
    </row>
    <row r="79" spans="1:12" ht="51" hidden="1" x14ac:dyDescent="0.25">
      <c r="A79" s="20" t="s">
        <v>212</v>
      </c>
      <c r="B79" s="20" t="s">
        <v>92</v>
      </c>
      <c r="C79" s="4" t="s">
        <v>211</v>
      </c>
      <c r="D79" s="20" t="s">
        <v>301</v>
      </c>
      <c r="E79" s="20" t="s">
        <v>450</v>
      </c>
      <c r="F79" s="10">
        <v>202</v>
      </c>
      <c r="G79" s="12" t="s">
        <v>480</v>
      </c>
      <c r="H79" s="12">
        <v>8888</v>
      </c>
      <c r="I79" s="12">
        <v>8888</v>
      </c>
      <c r="J79" s="4">
        <v>780204</v>
      </c>
      <c r="K79" s="25">
        <v>31.53</v>
      </c>
    </row>
    <row r="80" spans="1:12" ht="51" hidden="1" x14ac:dyDescent="0.25">
      <c r="A80" s="20" t="s">
        <v>212</v>
      </c>
      <c r="B80" s="20" t="s">
        <v>92</v>
      </c>
      <c r="C80" s="4" t="s">
        <v>211</v>
      </c>
      <c r="D80" s="20" t="s">
        <v>308</v>
      </c>
      <c r="E80" s="20" t="s">
        <v>461</v>
      </c>
      <c r="F80" s="10">
        <v>202</v>
      </c>
      <c r="G80" s="12" t="s">
        <v>480</v>
      </c>
      <c r="H80" s="12">
        <v>8888</v>
      </c>
      <c r="I80" s="12">
        <v>8888</v>
      </c>
      <c r="J80" s="4">
        <v>780204</v>
      </c>
      <c r="K80" s="25">
        <v>7795.49</v>
      </c>
    </row>
    <row r="81" spans="1:11" ht="51" hidden="1" x14ac:dyDescent="0.25">
      <c r="A81" s="20" t="s">
        <v>212</v>
      </c>
      <c r="B81" s="20" t="s">
        <v>92</v>
      </c>
      <c r="C81" s="4" t="s">
        <v>211</v>
      </c>
      <c r="D81" s="20" t="s">
        <v>309</v>
      </c>
      <c r="E81" s="20" t="s">
        <v>450</v>
      </c>
      <c r="F81" s="10">
        <v>202</v>
      </c>
      <c r="G81" s="12" t="s">
        <v>480</v>
      </c>
      <c r="H81" s="12">
        <v>8888</v>
      </c>
      <c r="I81" s="12">
        <v>8888</v>
      </c>
      <c r="J81" s="4">
        <v>780204</v>
      </c>
      <c r="K81" s="25">
        <v>39.17</v>
      </c>
    </row>
    <row r="82" spans="1:11" ht="51" hidden="1" x14ac:dyDescent="0.25">
      <c r="A82" s="20" t="s">
        <v>212</v>
      </c>
      <c r="B82" s="20" t="s">
        <v>92</v>
      </c>
      <c r="C82" s="4" t="s">
        <v>211</v>
      </c>
      <c r="D82" s="20" t="s">
        <v>316</v>
      </c>
      <c r="E82" s="20" t="s">
        <v>462</v>
      </c>
      <c r="F82" s="10">
        <v>202</v>
      </c>
      <c r="G82" s="12" t="s">
        <v>480</v>
      </c>
      <c r="H82" s="12">
        <v>8888</v>
      </c>
      <c r="I82" s="12">
        <v>8888</v>
      </c>
      <c r="J82" s="4">
        <v>780204</v>
      </c>
      <c r="K82" s="25">
        <v>7366.74</v>
      </c>
    </row>
    <row r="83" spans="1:11" ht="51" hidden="1" x14ac:dyDescent="0.25">
      <c r="A83" s="20" t="s">
        <v>212</v>
      </c>
      <c r="B83" s="20" t="s">
        <v>92</v>
      </c>
      <c r="C83" s="4" t="s">
        <v>211</v>
      </c>
      <c r="D83" s="20" t="s">
        <v>317</v>
      </c>
      <c r="E83" s="20" t="s">
        <v>450</v>
      </c>
      <c r="F83" s="10">
        <v>202</v>
      </c>
      <c r="G83" s="12" t="s">
        <v>480</v>
      </c>
      <c r="H83" s="12">
        <v>8888</v>
      </c>
      <c r="I83" s="12">
        <v>8888</v>
      </c>
      <c r="J83" s="4">
        <v>780204</v>
      </c>
      <c r="K83" s="25">
        <v>37.020000000000003</v>
      </c>
    </row>
    <row r="84" spans="1:11" ht="51" hidden="1" x14ac:dyDescent="0.25">
      <c r="A84" s="20" t="s">
        <v>212</v>
      </c>
      <c r="B84" s="20" t="s">
        <v>92</v>
      </c>
      <c r="C84" s="4" t="s">
        <v>211</v>
      </c>
      <c r="D84" s="20" t="s">
        <v>324</v>
      </c>
      <c r="E84" s="20" t="s">
        <v>463</v>
      </c>
      <c r="F84" s="10">
        <v>202</v>
      </c>
      <c r="G84" s="12" t="s">
        <v>480</v>
      </c>
      <c r="H84" s="12">
        <v>8888</v>
      </c>
      <c r="I84" s="12">
        <v>8888</v>
      </c>
      <c r="J84" s="4">
        <v>780204</v>
      </c>
      <c r="K84" s="25">
        <v>6626.17</v>
      </c>
    </row>
    <row r="85" spans="1:11" ht="51" hidden="1" x14ac:dyDescent="0.25">
      <c r="A85" s="20" t="s">
        <v>212</v>
      </c>
      <c r="B85" s="20" t="s">
        <v>92</v>
      </c>
      <c r="C85" s="4" t="s">
        <v>211</v>
      </c>
      <c r="D85" s="20" t="s">
        <v>325</v>
      </c>
      <c r="E85" s="20" t="s">
        <v>450</v>
      </c>
      <c r="F85" s="10">
        <v>202</v>
      </c>
      <c r="G85" s="12" t="s">
        <v>480</v>
      </c>
      <c r="H85" s="12">
        <v>8888</v>
      </c>
      <c r="I85" s="12">
        <v>8888</v>
      </c>
      <c r="J85" s="4">
        <v>780204</v>
      </c>
      <c r="K85" s="25">
        <v>33.299999999999997</v>
      </c>
    </row>
    <row r="86" spans="1:11" ht="51" hidden="1" x14ac:dyDescent="0.25">
      <c r="A86" s="20" t="s">
        <v>212</v>
      </c>
      <c r="B86" s="20" t="s">
        <v>92</v>
      </c>
      <c r="C86" s="4" t="s">
        <v>211</v>
      </c>
      <c r="D86" s="20" t="s">
        <v>332</v>
      </c>
      <c r="E86" s="20" t="s">
        <v>464</v>
      </c>
      <c r="F86" s="10">
        <v>202</v>
      </c>
      <c r="G86" s="12" t="s">
        <v>480</v>
      </c>
      <c r="H86" s="12">
        <v>8888</v>
      </c>
      <c r="I86" s="12">
        <v>8888</v>
      </c>
      <c r="J86" s="4">
        <v>780204</v>
      </c>
      <c r="K86" s="25">
        <v>6743.11</v>
      </c>
    </row>
    <row r="87" spans="1:11" ht="51" hidden="1" x14ac:dyDescent="0.25">
      <c r="A87" s="20" t="s">
        <v>212</v>
      </c>
      <c r="B87" s="20" t="s">
        <v>92</v>
      </c>
      <c r="C87" s="4" t="s">
        <v>211</v>
      </c>
      <c r="D87" s="20" t="s">
        <v>333</v>
      </c>
      <c r="E87" s="20" t="s">
        <v>450</v>
      </c>
      <c r="F87" s="10">
        <v>202</v>
      </c>
      <c r="G87" s="12" t="s">
        <v>480</v>
      </c>
      <c r="H87" s="12">
        <v>8888</v>
      </c>
      <c r="I87" s="12">
        <v>8888</v>
      </c>
      <c r="J87" s="4">
        <v>780204</v>
      </c>
      <c r="K87" s="25">
        <v>33.880000000000003</v>
      </c>
    </row>
    <row r="88" spans="1:11" ht="51" hidden="1" x14ac:dyDescent="0.25">
      <c r="A88" s="20" t="s">
        <v>212</v>
      </c>
      <c r="B88" s="20" t="s">
        <v>92</v>
      </c>
      <c r="C88" s="4" t="s">
        <v>211</v>
      </c>
      <c r="D88" s="20" t="s">
        <v>341</v>
      </c>
      <c r="E88" s="20" t="s">
        <v>465</v>
      </c>
      <c r="F88" s="10">
        <v>202</v>
      </c>
      <c r="G88" s="12" t="s">
        <v>480</v>
      </c>
      <c r="H88" s="12">
        <v>8888</v>
      </c>
      <c r="I88" s="12">
        <v>8888</v>
      </c>
      <c r="J88" s="4">
        <v>780204</v>
      </c>
      <c r="K88" s="25">
        <v>4716.2700000000004</v>
      </c>
    </row>
    <row r="89" spans="1:11" ht="51" hidden="1" x14ac:dyDescent="0.25">
      <c r="A89" s="20" t="s">
        <v>212</v>
      </c>
      <c r="B89" s="20" t="s">
        <v>92</v>
      </c>
      <c r="C89" s="4" t="s">
        <v>211</v>
      </c>
      <c r="D89" s="20" t="s">
        <v>342</v>
      </c>
      <c r="E89" s="20" t="s">
        <v>450</v>
      </c>
      <c r="F89" s="10">
        <v>202</v>
      </c>
      <c r="G89" s="12" t="s">
        <v>480</v>
      </c>
      <c r="H89" s="12">
        <v>8888</v>
      </c>
      <c r="I89" s="12">
        <v>8888</v>
      </c>
      <c r="J89" s="4">
        <v>780204</v>
      </c>
      <c r="K89" s="25">
        <v>23.7</v>
      </c>
    </row>
    <row r="90" spans="1:11" ht="51" hidden="1" x14ac:dyDescent="0.25">
      <c r="A90" s="20" t="s">
        <v>212</v>
      </c>
      <c r="B90" s="20" t="s">
        <v>92</v>
      </c>
      <c r="C90" s="4" t="s">
        <v>211</v>
      </c>
      <c r="D90" s="20" t="s">
        <v>349</v>
      </c>
      <c r="E90" s="20" t="s">
        <v>466</v>
      </c>
      <c r="F90" s="10">
        <v>202</v>
      </c>
      <c r="G90" s="12" t="s">
        <v>480</v>
      </c>
      <c r="H90" s="12">
        <v>8888</v>
      </c>
      <c r="I90" s="12">
        <v>8888</v>
      </c>
      <c r="J90" s="4">
        <v>780204</v>
      </c>
      <c r="K90" s="25">
        <v>5534.81</v>
      </c>
    </row>
    <row r="91" spans="1:11" ht="51" hidden="1" x14ac:dyDescent="0.25">
      <c r="A91" s="20" t="s">
        <v>212</v>
      </c>
      <c r="B91" s="20" t="s">
        <v>92</v>
      </c>
      <c r="C91" s="4" t="s">
        <v>211</v>
      </c>
      <c r="D91" s="20" t="s">
        <v>350</v>
      </c>
      <c r="E91" s="20" t="s">
        <v>450</v>
      </c>
      <c r="F91" s="10">
        <v>202</v>
      </c>
      <c r="G91" s="12" t="s">
        <v>480</v>
      </c>
      <c r="H91" s="12">
        <v>8888</v>
      </c>
      <c r="I91" s="12">
        <v>8888</v>
      </c>
      <c r="J91" s="4">
        <v>780204</v>
      </c>
      <c r="K91" s="25">
        <v>27.81</v>
      </c>
    </row>
    <row r="92" spans="1:11" ht="51" hidden="1" x14ac:dyDescent="0.25">
      <c r="A92" s="20" t="s">
        <v>212</v>
      </c>
      <c r="B92" s="20" t="s">
        <v>92</v>
      </c>
      <c r="C92" s="4" t="s">
        <v>211</v>
      </c>
      <c r="D92" s="20" t="s">
        <v>357</v>
      </c>
      <c r="E92" s="20" t="s">
        <v>467</v>
      </c>
      <c r="F92" s="10">
        <v>202</v>
      </c>
      <c r="G92" s="12" t="s">
        <v>480</v>
      </c>
      <c r="H92" s="12">
        <v>8888</v>
      </c>
      <c r="I92" s="12">
        <v>8888</v>
      </c>
      <c r="J92" s="4">
        <v>780204</v>
      </c>
      <c r="K92" s="25">
        <v>4560.3599999999997</v>
      </c>
    </row>
    <row r="93" spans="1:11" ht="51" hidden="1" x14ac:dyDescent="0.25">
      <c r="A93" s="20" t="s">
        <v>212</v>
      </c>
      <c r="B93" s="20" t="s">
        <v>92</v>
      </c>
      <c r="C93" s="4" t="s">
        <v>211</v>
      </c>
      <c r="D93" s="20" t="s">
        <v>358</v>
      </c>
      <c r="E93" s="20" t="s">
        <v>450</v>
      </c>
      <c r="F93" s="10">
        <v>202</v>
      </c>
      <c r="G93" s="12" t="s">
        <v>480</v>
      </c>
      <c r="H93" s="12">
        <v>8888</v>
      </c>
      <c r="I93" s="12">
        <v>8888</v>
      </c>
      <c r="J93" s="4">
        <v>780204</v>
      </c>
      <c r="K93" s="25">
        <v>22.92</v>
      </c>
    </row>
    <row r="94" spans="1:11" ht="51" hidden="1" x14ac:dyDescent="0.25">
      <c r="A94" s="20" t="s">
        <v>212</v>
      </c>
      <c r="B94" s="20" t="s">
        <v>92</v>
      </c>
      <c r="C94" s="4" t="s">
        <v>211</v>
      </c>
      <c r="D94" s="20" t="s">
        <v>365</v>
      </c>
      <c r="E94" s="20" t="s">
        <v>468</v>
      </c>
      <c r="F94" s="10">
        <v>202</v>
      </c>
      <c r="G94" s="12" t="s">
        <v>480</v>
      </c>
      <c r="H94" s="12">
        <v>8888</v>
      </c>
      <c r="I94" s="12">
        <v>8888</v>
      </c>
      <c r="J94" s="4">
        <v>780204</v>
      </c>
      <c r="K94" s="25">
        <v>4404.45</v>
      </c>
    </row>
    <row r="95" spans="1:11" ht="51" hidden="1" x14ac:dyDescent="0.25">
      <c r="A95" s="20" t="s">
        <v>212</v>
      </c>
      <c r="B95" s="20" t="s">
        <v>92</v>
      </c>
      <c r="C95" s="4" t="s">
        <v>211</v>
      </c>
      <c r="D95" s="20" t="s">
        <v>366</v>
      </c>
      <c r="E95" s="20" t="s">
        <v>450</v>
      </c>
      <c r="F95" s="10">
        <v>202</v>
      </c>
      <c r="G95" s="12" t="s">
        <v>480</v>
      </c>
      <c r="H95" s="12">
        <v>8888</v>
      </c>
      <c r="I95" s="12">
        <v>8888</v>
      </c>
      <c r="J95" s="4">
        <v>780204</v>
      </c>
      <c r="K95" s="25">
        <v>22.13</v>
      </c>
    </row>
    <row r="96" spans="1:11" ht="51" hidden="1" x14ac:dyDescent="0.25">
      <c r="A96" s="20" t="s">
        <v>212</v>
      </c>
      <c r="B96" s="20" t="s">
        <v>92</v>
      </c>
      <c r="C96" s="4" t="s">
        <v>211</v>
      </c>
      <c r="D96" s="20" t="s">
        <v>373</v>
      </c>
      <c r="E96" s="20" t="s">
        <v>469</v>
      </c>
      <c r="F96" s="10">
        <v>202</v>
      </c>
      <c r="G96" s="12" t="s">
        <v>480</v>
      </c>
      <c r="H96" s="12">
        <v>8888</v>
      </c>
      <c r="I96" s="12">
        <v>8888</v>
      </c>
      <c r="J96" s="4">
        <v>780204</v>
      </c>
      <c r="K96" s="25">
        <v>5885.6</v>
      </c>
    </row>
    <row r="97" spans="1:11" ht="51" hidden="1" x14ac:dyDescent="0.25">
      <c r="A97" s="20" t="s">
        <v>212</v>
      </c>
      <c r="B97" s="20" t="s">
        <v>92</v>
      </c>
      <c r="C97" s="4" t="s">
        <v>211</v>
      </c>
      <c r="D97" s="20" t="s">
        <v>374</v>
      </c>
      <c r="E97" s="20" t="s">
        <v>450</v>
      </c>
      <c r="F97" s="10">
        <v>202</v>
      </c>
      <c r="G97" s="12" t="s">
        <v>480</v>
      </c>
      <c r="H97" s="12">
        <v>8888</v>
      </c>
      <c r="I97" s="12">
        <v>8888</v>
      </c>
      <c r="J97" s="4">
        <v>780204</v>
      </c>
      <c r="K97" s="25">
        <v>29.58</v>
      </c>
    </row>
    <row r="98" spans="1:11" ht="51" hidden="1" x14ac:dyDescent="0.25">
      <c r="A98" s="20" t="s">
        <v>212</v>
      </c>
      <c r="B98" s="20" t="s">
        <v>92</v>
      </c>
      <c r="C98" s="4" t="s">
        <v>211</v>
      </c>
      <c r="D98" s="20" t="s">
        <v>381</v>
      </c>
      <c r="E98" s="20" t="s">
        <v>470</v>
      </c>
      <c r="F98" s="10">
        <v>202</v>
      </c>
      <c r="G98" s="12" t="s">
        <v>480</v>
      </c>
      <c r="H98" s="12">
        <v>8888</v>
      </c>
      <c r="I98" s="12">
        <v>8888</v>
      </c>
      <c r="J98" s="4">
        <v>780204</v>
      </c>
      <c r="K98" s="25">
        <v>5339.92</v>
      </c>
    </row>
    <row r="99" spans="1:11" ht="51" hidden="1" x14ac:dyDescent="0.25">
      <c r="A99" s="20" t="s">
        <v>212</v>
      </c>
      <c r="B99" s="20" t="s">
        <v>92</v>
      </c>
      <c r="C99" s="4" t="s">
        <v>211</v>
      </c>
      <c r="D99" s="20" t="s">
        <v>382</v>
      </c>
      <c r="E99" s="20" t="s">
        <v>450</v>
      </c>
      <c r="F99" s="10">
        <v>202</v>
      </c>
      <c r="G99" s="12" t="s">
        <v>480</v>
      </c>
      <c r="H99" s="12">
        <v>8888</v>
      </c>
      <c r="I99" s="12">
        <v>8888</v>
      </c>
      <c r="J99" s="4">
        <v>780204</v>
      </c>
      <c r="K99" s="25">
        <v>26.83</v>
      </c>
    </row>
    <row r="100" spans="1:11" ht="51" hidden="1" x14ac:dyDescent="0.25">
      <c r="A100" s="20" t="s">
        <v>212</v>
      </c>
      <c r="B100" s="20" t="s">
        <v>92</v>
      </c>
      <c r="C100" s="4" t="s">
        <v>211</v>
      </c>
      <c r="D100" s="20" t="s">
        <v>389</v>
      </c>
      <c r="E100" s="20" t="s">
        <v>471</v>
      </c>
      <c r="F100" s="10">
        <v>202</v>
      </c>
      <c r="G100" s="12" t="s">
        <v>480</v>
      </c>
      <c r="H100" s="12">
        <v>8888</v>
      </c>
      <c r="I100" s="12">
        <v>8888</v>
      </c>
      <c r="J100" s="4">
        <v>780204</v>
      </c>
      <c r="K100" s="25">
        <v>5339.92</v>
      </c>
    </row>
    <row r="101" spans="1:11" ht="51" hidden="1" x14ac:dyDescent="0.25">
      <c r="A101" s="20" t="s">
        <v>212</v>
      </c>
      <c r="B101" s="20" t="s">
        <v>92</v>
      </c>
      <c r="C101" s="4" t="s">
        <v>211</v>
      </c>
      <c r="D101" s="20" t="s">
        <v>390</v>
      </c>
      <c r="E101" s="20" t="s">
        <v>450</v>
      </c>
      <c r="F101" s="10">
        <v>202</v>
      </c>
      <c r="G101" s="12" t="s">
        <v>480</v>
      </c>
      <c r="H101" s="12">
        <v>8888</v>
      </c>
      <c r="I101" s="12">
        <v>8888</v>
      </c>
      <c r="J101" s="4">
        <v>780204</v>
      </c>
      <c r="K101" s="25">
        <v>26.83</v>
      </c>
    </row>
    <row r="102" spans="1:11" ht="51" hidden="1" x14ac:dyDescent="0.25">
      <c r="A102" s="20" t="s">
        <v>212</v>
      </c>
      <c r="B102" s="20" t="s">
        <v>92</v>
      </c>
      <c r="C102" s="4" t="s">
        <v>211</v>
      </c>
      <c r="D102" s="20" t="s">
        <v>397</v>
      </c>
      <c r="E102" s="20" t="s">
        <v>472</v>
      </c>
      <c r="F102" s="10">
        <v>202</v>
      </c>
      <c r="G102" s="12" t="s">
        <v>480</v>
      </c>
      <c r="H102" s="12">
        <v>8888</v>
      </c>
      <c r="I102" s="12">
        <v>8888</v>
      </c>
      <c r="J102" s="4">
        <v>780204</v>
      </c>
      <c r="K102" s="25">
        <v>4911.17</v>
      </c>
    </row>
    <row r="103" spans="1:11" ht="51" hidden="1" x14ac:dyDescent="0.25">
      <c r="A103" s="20" t="s">
        <v>212</v>
      </c>
      <c r="B103" s="20" t="s">
        <v>92</v>
      </c>
      <c r="C103" s="4" t="s">
        <v>211</v>
      </c>
      <c r="D103" s="20" t="s">
        <v>398</v>
      </c>
      <c r="E103" s="20" t="s">
        <v>450</v>
      </c>
      <c r="F103" s="10">
        <v>202</v>
      </c>
      <c r="G103" s="12" t="s">
        <v>480</v>
      </c>
      <c r="H103" s="12">
        <v>8888</v>
      </c>
      <c r="I103" s="12">
        <v>8888</v>
      </c>
      <c r="J103" s="4">
        <v>780204</v>
      </c>
      <c r="K103" s="25">
        <v>24.68</v>
      </c>
    </row>
    <row r="104" spans="1:11" ht="51" hidden="1" x14ac:dyDescent="0.25">
      <c r="A104" s="20" t="s">
        <v>212</v>
      </c>
      <c r="B104" s="20" t="s">
        <v>92</v>
      </c>
      <c r="C104" s="4" t="s">
        <v>211</v>
      </c>
      <c r="D104" s="20" t="s">
        <v>407</v>
      </c>
      <c r="E104" s="20" t="s">
        <v>473</v>
      </c>
      <c r="F104" s="10">
        <v>202</v>
      </c>
      <c r="G104" s="12" t="s">
        <v>480</v>
      </c>
      <c r="H104" s="12">
        <v>8888</v>
      </c>
      <c r="I104" s="12">
        <v>8888</v>
      </c>
      <c r="J104" s="4">
        <v>780204</v>
      </c>
      <c r="K104" s="25">
        <v>4794.2299999999996</v>
      </c>
    </row>
    <row r="105" spans="1:11" ht="51" hidden="1" x14ac:dyDescent="0.25">
      <c r="A105" s="20" t="s">
        <v>212</v>
      </c>
      <c r="B105" s="20" t="s">
        <v>92</v>
      </c>
      <c r="C105" s="4" t="s">
        <v>211</v>
      </c>
      <c r="D105" s="20" t="s">
        <v>408</v>
      </c>
      <c r="E105" s="20" t="s">
        <v>450</v>
      </c>
      <c r="F105" s="10">
        <v>202</v>
      </c>
      <c r="G105" s="12" t="s">
        <v>480</v>
      </c>
      <c r="H105" s="12">
        <v>8888</v>
      </c>
      <c r="I105" s="12">
        <v>8888</v>
      </c>
      <c r="J105" s="4">
        <v>780204</v>
      </c>
      <c r="K105" s="25">
        <v>24.09</v>
      </c>
    </row>
    <row r="106" spans="1:11" ht="51" hidden="1" x14ac:dyDescent="0.25">
      <c r="A106" s="20" t="s">
        <v>212</v>
      </c>
      <c r="B106" s="20" t="s">
        <v>92</v>
      </c>
      <c r="C106" s="4" t="s">
        <v>211</v>
      </c>
      <c r="D106" s="20" t="s">
        <v>415</v>
      </c>
      <c r="E106" s="20" t="s">
        <v>474</v>
      </c>
      <c r="F106" s="10">
        <v>202</v>
      </c>
      <c r="G106" s="12" t="s">
        <v>480</v>
      </c>
      <c r="H106" s="12">
        <v>8888</v>
      </c>
      <c r="I106" s="12">
        <v>8888</v>
      </c>
      <c r="J106" s="4">
        <v>780204</v>
      </c>
      <c r="K106" s="25">
        <v>5807.64</v>
      </c>
    </row>
    <row r="107" spans="1:11" ht="51" hidden="1" x14ac:dyDescent="0.25">
      <c r="A107" s="20" t="s">
        <v>212</v>
      </c>
      <c r="B107" s="20" t="s">
        <v>92</v>
      </c>
      <c r="C107" s="4" t="s">
        <v>211</v>
      </c>
      <c r="D107" s="20" t="s">
        <v>416</v>
      </c>
      <c r="E107" s="20" t="s">
        <v>448</v>
      </c>
      <c r="F107" s="10">
        <v>202</v>
      </c>
      <c r="G107" s="12" t="s">
        <v>480</v>
      </c>
      <c r="H107" s="12">
        <v>8888</v>
      </c>
      <c r="I107" s="12">
        <v>8888</v>
      </c>
      <c r="J107" s="4">
        <v>780204</v>
      </c>
      <c r="K107" s="25">
        <v>29.18</v>
      </c>
    </row>
    <row r="108" spans="1:11" ht="51" hidden="1" x14ac:dyDescent="0.25">
      <c r="A108" s="20" t="s">
        <v>212</v>
      </c>
      <c r="B108" s="20" t="s">
        <v>92</v>
      </c>
      <c r="C108" s="4" t="s">
        <v>211</v>
      </c>
      <c r="D108" s="20" t="s">
        <v>423</v>
      </c>
      <c r="E108" s="20" t="s">
        <v>475</v>
      </c>
      <c r="F108" s="10">
        <v>202</v>
      </c>
      <c r="G108" s="12" t="s">
        <v>480</v>
      </c>
      <c r="H108" s="12">
        <v>8888</v>
      </c>
      <c r="I108" s="12">
        <v>8888</v>
      </c>
      <c r="J108" s="4">
        <v>780204</v>
      </c>
      <c r="K108" s="25">
        <v>5417.88</v>
      </c>
    </row>
    <row r="109" spans="1:11" ht="51" hidden="1" x14ac:dyDescent="0.25">
      <c r="A109" s="20" t="s">
        <v>212</v>
      </c>
      <c r="B109" s="20" t="s">
        <v>92</v>
      </c>
      <c r="C109" s="4" t="s">
        <v>211</v>
      </c>
      <c r="D109" s="20" t="s">
        <v>424</v>
      </c>
      <c r="E109" s="20" t="s">
        <v>450</v>
      </c>
      <c r="F109" s="10">
        <v>202</v>
      </c>
      <c r="G109" s="12" t="s">
        <v>480</v>
      </c>
      <c r="H109" s="12">
        <v>8888</v>
      </c>
      <c r="I109" s="12">
        <v>8888</v>
      </c>
      <c r="J109" s="4">
        <v>780204</v>
      </c>
      <c r="K109" s="25">
        <v>27.23</v>
      </c>
    </row>
    <row r="110" spans="1:11" ht="51" hidden="1" x14ac:dyDescent="0.25">
      <c r="A110" s="20" t="s">
        <v>212</v>
      </c>
      <c r="B110" s="20" t="s">
        <v>92</v>
      </c>
      <c r="C110" s="4" t="s">
        <v>211</v>
      </c>
      <c r="D110" s="20" t="s">
        <v>430</v>
      </c>
      <c r="E110" s="20" t="s">
        <v>476</v>
      </c>
      <c r="F110" s="10">
        <v>202</v>
      </c>
      <c r="G110" s="12" t="s">
        <v>480</v>
      </c>
      <c r="H110" s="12">
        <v>8888</v>
      </c>
      <c r="I110" s="12">
        <v>8888</v>
      </c>
      <c r="J110" s="4">
        <v>780204</v>
      </c>
      <c r="K110" s="25">
        <v>4638.3</v>
      </c>
    </row>
    <row r="111" spans="1:11" ht="51" hidden="1" x14ac:dyDescent="0.25">
      <c r="A111" s="20" t="s">
        <v>212</v>
      </c>
      <c r="B111" s="20" t="s">
        <v>92</v>
      </c>
      <c r="C111" s="4" t="s">
        <v>211</v>
      </c>
      <c r="D111" s="20" t="s">
        <v>431</v>
      </c>
      <c r="E111" s="20" t="s">
        <v>450</v>
      </c>
      <c r="F111" s="10">
        <v>202</v>
      </c>
      <c r="G111" s="12" t="s">
        <v>480</v>
      </c>
      <c r="H111" s="12">
        <v>8888</v>
      </c>
      <c r="I111" s="12">
        <v>8888</v>
      </c>
      <c r="J111" s="4">
        <v>780204</v>
      </c>
      <c r="K111" s="25">
        <v>23.31</v>
      </c>
    </row>
    <row r="112" spans="1:11" ht="51" hidden="1" x14ac:dyDescent="0.25">
      <c r="A112" s="20" t="s">
        <v>212</v>
      </c>
      <c r="B112" s="20" t="s">
        <v>92</v>
      </c>
      <c r="C112" s="4" t="s">
        <v>211</v>
      </c>
      <c r="D112" s="20" t="s">
        <v>438</v>
      </c>
      <c r="E112" s="20" t="s">
        <v>477</v>
      </c>
      <c r="F112" s="10">
        <v>202</v>
      </c>
      <c r="G112" s="12" t="s">
        <v>480</v>
      </c>
      <c r="H112" s="12">
        <v>8888</v>
      </c>
      <c r="I112" s="12">
        <v>8888</v>
      </c>
      <c r="J112" s="4">
        <v>780204</v>
      </c>
      <c r="K112" s="25">
        <v>20000</v>
      </c>
    </row>
    <row r="113" spans="1:11" ht="51" hidden="1" x14ac:dyDescent="0.25">
      <c r="A113" s="20" t="s">
        <v>212</v>
      </c>
      <c r="B113" s="20" t="s">
        <v>92</v>
      </c>
      <c r="C113" s="4" t="s">
        <v>211</v>
      </c>
      <c r="D113" s="20" t="s">
        <v>439</v>
      </c>
      <c r="E113" s="20" t="s">
        <v>450</v>
      </c>
      <c r="F113" s="10">
        <v>202</v>
      </c>
      <c r="G113" s="12" t="s">
        <v>480</v>
      </c>
      <c r="H113" s="12">
        <v>8888</v>
      </c>
      <c r="I113" s="12">
        <v>8888</v>
      </c>
      <c r="J113" s="4">
        <v>780204</v>
      </c>
      <c r="K113" s="25">
        <v>100.5</v>
      </c>
    </row>
    <row r="114" spans="1:11" ht="63.75" hidden="1" x14ac:dyDescent="0.25">
      <c r="A114" s="20" t="s">
        <v>216</v>
      </c>
      <c r="B114" s="20" t="s">
        <v>203</v>
      </c>
      <c r="C114" s="4" t="s">
        <v>215</v>
      </c>
      <c r="D114" s="20" t="s">
        <v>217</v>
      </c>
      <c r="E114" s="20" t="s">
        <v>449</v>
      </c>
      <c r="F114" s="10">
        <v>202</v>
      </c>
      <c r="G114" s="12" t="s">
        <v>480</v>
      </c>
      <c r="H114" s="12">
        <v>8888</v>
      </c>
      <c r="I114" s="12">
        <v>8888</v>
      </c>
      <c r="J114" s="4">
        <v>780204</v>
      </c>
      <c r="K114" s="25">
        <v>56552.78</v>
      </c>
    </row>
    <row r="115" spans="1:11" ht="63.75" hidden="1" x14ac:dyDescent="0.25">
      <c r="A115" s="20" t="s">
        <v>216</v>
      </c>
      <c r="B115" s="20" t="s">
        <v>203</v>
      </c>
      <c r="C115" s="4" t="s">
        <v>215</v>
      </c>
      <c r="D115" s="20" t="s">
        <v>218</v>
      </c>
      <c r="E115" s="20" t="s">
        <v>450</v>
      </c>
      <c r="F115" s="10">
        <v>202</v>
      </c>
      <c r="G115" s="12" t="s">
        <v>480</v>
      </c>
      <c r="H115" s="12">
        <v>8888</v>
      </c>
      <c r="I115" s="12">
        <v>8888</v>
      </c>
      <c r="J115" s="4">
        <v>780204</v>
      </c>
      <c r="K115" s="25">
        <v>284.18</v>
      </c>
    </row>
    <row r="116" spans="1:11" ht="63.75" hidden="1" x14ac:dyDescent="0.25">
      <c r="A116" s="20" t="s">
        <v>216</v>
      </c>
      <c r="B116" s="20" t="s">
        <v>203</v>
      </c>
      <c r="C116" s="4" t="s">
        <v>215</v>
      </c>
      <c r="D116" s="20" t="s">
        <v>228</v>
      </c>
      <c r="E116" s="20" t="s">
        <v>451</v>
      </c>
      <c r="F116" s="10">
        <v>202</v>
      </c>
      <c r="G116" s="12" t="s">
        <v>480</v>
      </c>
      <c r="H116" s="12">
        <v>8888</v>
      </c>
      <c r="I116" s="12">
        <v>8888</v>
      </c>
      <c r="J116" s="4">
        <v>780204</v>
      </c>
      <c r="K116" s="25">
        <v>92270.31</v>
      </c>
    </row>
    <row r="117" spans="1:11" ht="63.75" hidden="1" x14ac:dyDescent="0.25">
      <c r="A117" s="20" t="s">
        <v>216</v>
      </c>
      <c r="B117" s="20" t="s">
        <v>203</v>
      </c>
      <c r="C117" s="4" t="s">
        <v>215</v>
      </c>
      <c r="D117" s="20" t="s">
        <v>229</v>
      </c>
      <c r="E117" s="20" t="s">
        <v>450</v>
      </c>
      <c r="F117" s="10">
        <v>202</v>
      </c>
      <c r="G117" s="12" t="s">
        <v>480</v>
      </c>
      <c r="H117" s="12">
        <v>8888</v>
      </c>
      <c r="I117" s="12">
        <v>8888</v>
      </c>
      <c r="J117" s="4">
        <v>780204</v>
      </c>
      <c r="K117" s="25">
        <v>463.67</v>
      </c>
    </row>
    <row r="118" spans="1:11" ht="63.75" hidden="1" x14ac:dyDescent="0.25">
      <c r="A118" s="20" t="s">
        <v>216</v>
      </c>
      <c r="B118" s="20" t="s">
        <v>203</v>
      </c>
      <c r="C118" s="4" t="s">
        <v>215</v>
      </c>
      <c r="D118" s="20" t="s">
        <v>236</v>
      </c>
      <c r="E118" s="20" t="s">
        <v>452</v>
      </c>
      <c r="F118" s="10">
        <v>202</v>
      </c>
      <c r="G118" s="12" t="s">
        <v>480</v>
      </c>
      <c r="H118" s="12">
        <v>8888</v>
      </c>
      <c r="I118" s="12">
        <v>8888</v>
      </c>
      <c r="J118" s="4">
        <v>780204</v>
      </c>
      <c r="K118" s="25">
        <v>73915.47</v>
      </c>
    </row>
    <row r="119" spans="1:11" ht="63.75" hidden="1" x14ac:dyDescent="0.25">
      <c r="A119" s="20" t="s">
        <v>216</v>
      </c>
      <c r="B119" s="20" t="s">
        <v>203</v>
      </c>
      <c r="C119" s="4" t="s">
        <v>215</v>
      </c>
      <c r="D119" s="20" t="s">
        <v>237</v>
      </c>
      <c r="E119" s="20" t="s">
        <v>450</v>
      </c>
      <c r="F119" s="10">
        <v>202</v>
      </c>
      <c r="G119" s="12" t="s">
        <v>480</v>
      </c>
      <c r="H119" s="12">
        <v>8888</v>
      </c>
      <c r="I119" s="12">
        <v>8888</v>
      </c>
      <c r="J119" s="4">
        <v>780204</v>
      </c>
      <c r="K119" s="25">
        <v>371.43</v>
      </c>
    </row>
    <row r="120" spans="1:11" ht="63.75" hidden="1" x14ac:dyDescent="0.25">
      <c r="A120" s="20" t="s">
        <v>216</v>
      </c>
      <c r="B120" s="20" t="s">
        <v>203</v>
      </c>
      <c r="C120" s="4" t="s">
        <v>215</v>
      </c>
      <c r="D120" s="20" t="s">
        <v>244</v>
      </c>
      <c r="E120" s="20" t="s">
        <v>453</v>
      </c>
      <c r="F120" s="10">
        <v>202</v>
      </c>
      <c r="G120" s="12" t="s">
        <v>480</v>
      </c>
      <c r="H120" s="12">
        <v>8888</v>
      </c>
      <c r="I120" s="12">
        <v>8888</v>
      </c>
      <c r="J120" s="4">
        <v>780204</v>
      </c>
      <c r="K120" s="25">
        <v>66474.320000000007</v>
      </c>
    </row>
    <row r="121" spans="1:11" ht="63.75" hidden="1" x14ac:dyDescent="0.25">
      <c r="A121" s="20" t="s">
        <v>216</v>
      </c>
      <c r="B121" s="20" t="s">
        <v>203</v>
      </c>
      <c r="C121" s="4" t="s">
        <v>215</v>
      </c>
      <c r="D121" s="20" t="s">
        <v>245</v>
      </c>
      <c r="E121" s="20" t="s">
        <v>450</v>
      </c>
      <c r="F121" s="10">
        <v>202</v>
      </c>
      <c r="G121" s="12" t="s">
        <v>480</v>
      </c>
      <c r="H121" s="12">
        <v>8888</v>
      </c>
      <c r="I121" s="12">
        <v>8888</v>
      </c>
      <c r="J121" s="4">
        <v>780204</v>
      </c>
      <c r="K121" s="25">
        <v>334.04</v>
      </c>
    </row>
    <row r="122" spans="1:11" ht="63.75" hidden="1" x14ac:dyDescent="0.25">
      <c r="A122" s="20" t="s">
        <v>216</v>
      </c>
      <c r="B122" s="20" t="s">
        <v>203</v>
      </c>
      <c r="C122" s="4" t="s">
        <v>215</v>
      </c>
      <c r="D122" s="20" t="s">
        <v>254</v>
      </c>
      <c r="E122" s="20" t="s">
        <v>454</v>
      </c>
      <c r="F122" s="10">
        <v>202</v>
      </c>
      <c r="G122" s="12" t="s">
        <v>480</v>
      </c>
      <c r="H122" s="12">
        <v>8888</v>
      </c>
      <c r="I122" s="12">
        <v>8888</v>
      </c>
      <c r="J122" s="4">
        <v>780204</v>
      </c>
      <c r="K122" s="25">
        <v>86317.38</v>
      </c>
    </row>
    <row r="123" spans="1:11" ht="63.75" hidden="1" x14ac:dyDescent="0.25">
      <c r="A123" s="20" t="s">
        <v>216</v>
      </c>
      <c r="B123" s="20" t="s">
        <v>203</v>
      </c>
      <c r="C123" s="4" t="s">
        <v>215</v>
      </c>
      <c r="D123" s="20" t="s">
        <v>255</v>
      </c>
      <c r="E123" s="20" t="s">
        <v>450</v>
      </c>
      <c r="F123" s="10">
        <v>202</v>
      </c>
      <c r="G123" s="12" t="s">
        <v>480</v>
      </c>
      <c r="H123" s="12">
        <v>8888</v>
      </c>
      <c r="I123" s="12">
        <v>8888</v>
      </c>
      <c r="J123" s="4">
        <v>780204</v>
      </c>
      <c r="K123" s="25">
        <v>433.76</v>
      </c>
    </row>
    <row r="124" spans="1:11" ht="63.75" hidden="1" x14ac:dyDescent="0.25">
      <c r="A124" s="20" t="s">
        <v>216</v>
      </c>
      <c r="B124" s="20" t="s">
        <v>203</v>
      </c>
      <c r="C124" s="4" t="s">
        <v>215</v>
      </c>
      <c r="D124" s="20" t="s">
        <v>262</v>
      </c>
      <c r="E124" s="20" t="s">
        <v>455</v>
      </c>
      <c r="F124" s="10">
        <v>202</v>
      </c>
      <c r="G124" s="12" t="s">
        <v>480</v>
      </c>
      <c r="H124" s="12">
        <v>8888</v>
      </c>
      <c r="I124" s="12">
        <v>8888</v>
      </c>
      <c r="J124" s="4">
        <v>780204</v>
      </c>
      <c r="K124" s="25">
        <v>66970.39</v>
      </c>
    </row>
    <row r="125" spans="1:11" ht="63.75" hidden="1" x14ac:dyDescent="0.25">
      <c r="A125" s="20" t="s">
        <v>216</v>
      </c>
      <c r="B125" s="20" t="s">
        <v>203</v>
      </c>
      <c r="C125" s="4" t="s">
        <v>215</v>
      </c>
      <c r="D125" s="20" t="s">
        <v>263</v>
      </c>
      <c r="E125" s="20" t="s">
        <v>450</v>
      </c>
      <c r="F125" s="10">
        <v>202</v>
      </c>
      <c r="G125" s="12" t="s">
        <v>480</v>
      </c>
      <c r="H125" s="12">
        <v>8888</v>
      </c>
      <c r="I125" s="12">
        <v>8888</v>
      </c>
      <c r="J125" s="4">
        <v>780204</v>
      </c>
      <c r="K125" s="25">
        <v>336.53</v>
      </c>
    </row>
    <row r="126" spans="1:11" ht="63.75" hidden="1" x14ac:dyDescent="0.25">
      <c r="A126" s="20" t="s">
        <v>216</v>
      </c>
      <c r="B126" s="20" t="s">
        <v>203</v>
      </c>
      <c r="C126" s="4" t="s">
        <v>215</v>
      </c>
      <c r="D126" s="20" t="s">
        <v>268</v>
      </c>
      <c r="E126" s="20" t="s">
        <v>456</v>
      </c>
      <c r="F126" s="10">
        <v>202</v>
      </c>
      <c r="G126" s="12" t="s">
        <v>480</v>
      </c>
      <c r="H126" s="12">
        <v>8888</v>
      </c>
      <c r="I126" s="12">
        <v>8888</v>
      </c>
      <c r="J126" s="4">
        <v>780204</v>
      </c>
      <c r="K126" s="25">
        <v>74411.539999999994</v>
      </c>
    </row>
    <row r="127" spans="1:11" ht="63.75" hidden="1" x14ac:dyDescent="0.25">
      <c r="A127" s="20" t="s">
        <v>216</v>
      </c>
      <c r="B127" s="20" t="s">
        <v>203</v>
      </c>
      <c r="C127" s="4" t="s">
        <v>215</v>
      </c>
      <c r="D127" s="20" t="s">
        <v>269</v>
      </c>
      <c r="E127" s="20" t="s">
        <v>450</v>
      </c>
      <c r="F127" s="10">
        <v>202</v>
      </c>
      <c r="G127" s="12" t="s">
        <v>480</v>
      </c>
      <c r="H127" s="12">
        <v>8888</v>
      </c>
      <c r="I127" s="12">
        <v>8888</v>
      </c>
      <c r="J127" s="4">
        <v>780204</v>
      </c>
      <c r="K127" s="25">
        <v>373.93</v>
      </c>
    </row>
    <row r="128" spans="1:11" ht="63.75" hidden="1" x14ac:dyDescent="0.25">
      <c r="A128" s="20" t="s">
        <v>216</v>
      </c>
      <c r="B128" s="20" t="s">
        <v>203</v>
      </c>
      <c r="C128" s="4" t="s">
        <v>215</v>
      </c>
      <c r="D128" s="20" t="s">
        <v>277</v>
      </c>
      <c r="E128" s="20" t="s">
        <v>457</v>
      </c>
      <c r="F128" s="10">
        <v>202</v>
      </c>
      <c r="G128" s="12" t="s">
        <v>480</v>
      </c>
      <c r="H128" s="12">
        <v>8888</v>
      </c>
      <c r="I128" s="12">
        <v>8888</v>
      </c>
      <c r="J128" s="4">
        <v>780204</v>
      </c>
      <c r="K128" s="25">
        <v>68458.62</v>
      </c>
    </row>
    <row r="129" spans="1:11" ht="63.75" hidden="1" x14ac:dyDescent="0.25">
      <c r="A129" s="20" t="s">
        <v>216</v>
      </c>
      <c r="B129" s="20" t="s">
        <v>203</v>
      </c>
      <c r="C129" s="4" t="s">
        <v>215</v>
      </c>
      <c r="D129" s="20" t="s">
        <v>278</v>
      </c>
      <c r="E129" s="20" t="s">
        <v>450</v>
      </c>
      <c r="F129" s="10">
        <v>202</v>
      </c>
      <c r="G129" s="12" t="s">
        <v>480</v>
      </c>
      <c r="H129" s="12">
        <v>8888</v>
      </c>
      <c r="I129" s="12">
        <v>8888</v>
      </c>
      <c r="J129" s="4">
        <v>780204</v>
      </c>
      <c r="K129" s="25">
        <v>344.01</v>
      </c>
    </row>
    <row r="130" spans="1:11" ht="63.75" hidden="1" x14ac:dyDescent="0.25">
      <c r="A130" s="20" t="s">
        <v>216</v>
      </c>
      <c r="B130" s="20" t="s">
        <v>203</v>
      </c>
      <c r="C130" s="4" t="s">
        <v>215</v>
      </c>
      <c r="D130" s="20" t="s">
        <v>286</v>
      </c>
      <c r="E130" s="20" t="s">
        <v>458</v>
      </c>
      <c r="F130" s="10">
        <v>202</v>
      </c>
      <c r="G130" s="12" t="s">
        <v>480</v>
      </c>
      <c r="H130" s="12">
        <v>8888</v>
      </c>
      <c r="I130" s="12">
        <v>8888</v>
      </c>
      <c r="J130" s="4">
        <v>780204</v>
      </c>
      <c r="K130" s="25">
        <v>62009.61</v>
      </c>
    </row>
    <row r="131" spans="1:11" ht="63.75" hidden="1" x14ac:dyDescent="0.25">
      <c r="A131" s="20" t="s">
        <v>216</v>
      </c>
      <c r="B131" s="20" t="s">
        <v>203</v>
      </c>
      <c r="C131" s="4" t="s">
        <v>215</v>
      </c>
      <c r="D131" s="20" t="s">
        <v>287</v>
      </c>
      <c r="E131" s="20" t="s">
        <v>450</v>
      </c>
      <c r="F131" s="10">
        <v>202</v>
      </c>
      <c r="G131" s="12" t="s">
        <v>480</v>
      </c>
      <c r="H131" s="12">
        <v>8888</v>
      </c>
      <c r="I131" s="12">
        <v>8888</v>
      </c>
      <c r="J131" s="4">
        <v>780204</v>
      </c>
      <c r="K131" s="25">
        <v>311.61</v>
      </c>
    </row>
    <row r="132" spans="1:11" ht="63.75" hidden="1" x14ac:dyDescent="0.25">
      <c r="A132" s="20" t="s">
        <v>216</v>
      </c>
      <c r="B132" s="20" t="s">
        <v>203</v>
      </c>
      <c r="C132" s="4" t="s">
        <v>215</v>
      </c>
      <c r="D132" s="20" t="s">
        <v>294</v>
      </c>
      <c r="E132" s="20" t="s">
        <v>459</v>
      </c>
      <c r="F132" s="10">
        <v>202</v>
      </c>
      <c r="G132" s="12" t="s">
        <v>480</v>
      </c>
      <c r="H132" s="12">
        <v>8888</v>
      </c>
      <c r="I132" s="12">
        <v>8888</v>
      </c>
      <c r="J132" s="4">
        <v>780204</v>
      </c>
      <c r="K132" s="25">
        <v>88797.77</v>
      </c>
    </row>
    <row r="133" spans="1:11" ht="63.75" hidden="1" x14ac:dyDescent="0.25">
      <c r="A133" s="20" t="s">
        <v>216</v>
      </c>
      <c r="B133" s="20" t="s">
        <v>203</v>
      </c>
      <c r="C133" s="4" t="s">
        <v>215</v>
      </c>
      <c r="D133" s="20" t="s">
        <v>295</v>
      </c>
      <c r="E133" s="20" t="s">
        <v>450</v>
      </c>
      <c r="F133" s="10">
        <v>202</v>
      </c>
      <c r="G133" s="12" t="s">
        <v>480</v>
      </c>
      <c r="H133" s="12">
        <v>8888</v>
      </c>
      <c r="I133" s="12">
        <v>8888</v>
      </c>
      <c r="J133" s="4">
        <v>780204</v>
      </c>
      <c r="K133" s="25">
        <v>446.22</v>
      </c>
    </row>
    <row r="134" spans="1:11" ht="63.75" hidden="1" x14ac:dyDescent="0.25">
      <c r="A134" s="20" t="s">
        <v>216</v>
      </c>
      <c r="B134" s="20" t="s">
        <v>203</v>
      </c>
      <c r="C134" s="4" t="s">
        <v>215</v>
      </c>
      <c r="D134" s="20" t="s">
        <v>302</v>
      </c>
      <c r="E134" s="20" t="s">
        <v>460</v>
      </c>
      <c r="F134" s="10">
        <v>202</v>
      </c>
      <c r="G134" s="12" t="s">
        <v>480</v>
      </c>
      <c r="H134" s="12">
        <v>8888</v>
      </c>
      <c r="I134" s="12">
        <v>8888</v>
      </c>
      <c r="J134" s="4">
        <v>780204</v>
      </c>
      <c r="K134" s="25">
        <v>79868.39</v>
      </c>
    </row>
    <row r="135" spans="1:11" ht="63.75" hidden="1" x14ac:dyDescent="0.25">
      <c r="A135" s="20" t="s">
        <v>216</v>
      </c>
      <c r="B135" s="20" t="s">
        <v>203</v>
      </c>
      <c r="C135" s="4" t="s">
        <v>215</v>
      </c>
      <c r="D135" s="20" t="s">
        <v>303</v>
      </c>
      <c r="E135" s="20" t="s">
        <v>450</v>
      </c>
      <c r="F135" s="10">
        <v>202</v>
      </c>
      <c r="G135" s="12" t="s">
        <v>480</v>
      </c>
      <c r="H135" s="12">
        <v>8888</v>
      </c>
      <c r="I135" s="12">
        <v>8888</v>
      </c>
      <c r="J135" s="4">
        <v>780204</v>
      </c>
      <c r="K135" s="25">
        <v>401.35</v>
      </c>
    </row>
    <row r="136" spans="1:11" ht="63.75" hidden="1" x14ac:dyDescent="0.25">
      <c r="A136" s="20" t="s">
        <v>216</v>
      </c>
      <c r="B136" s="20" t="s">
        <v>203</v>
      </c>
      <c r="C136" s="4" t="s">
        <v>215</v>
      </c>
      <c r="D136" s="20" t="s">
        <v>310</v>
      </c>
      <c r="E136" s="20" t="s">
        <v>461</v>
      </c>
      <c r="F136" s="10">
        <v>202</v>
      </c>
      <c r="G136" s="12" t="s">
        <v>480</v>
      </c>
      <c r="H136" s="12">
        <v>8888</v>
      </c>
      <c r="I136" s="12">
        <v>8888</v>
      </c>
      <c r="J136" s="4">
        <v>780204</v>
      </c>
      <c r="K136" s="25">
        <v>99215.39</v>
      </c>
    </row>
    <row r="137" spans="1:11" ht="63.75" hidden="1" x14ac:dyDescent="0.25">
      <c r="A137" s="20" t="s">
        <v>216</v>
      </c>
      <c r="B137" s="20" t="s">
        <v>203</v>
      </c>
      <c r="C137" s="4" t="s">
        <v>215</v>
      </c>
      <c r="D137" s="20" t="s">
        <v>311</v>
      </c>
      <c r="E137" s="20" t="s">
        <v>450</v>
      </c>
      <c r="F137" s="10">
        <v>202</v>
      </c>
      <c r="G137" s="12" t="s">
        <v>480</v>
      </c>
      <c r="H137" s="12">
        <v>8888</v>
      </c>
      <c r="I137" s="12">
        <v>8888</v>
      </c>
      <c r="J137" s="4">
        <v>780204</v>
      </c>
      <c r="K137" s="25">
        <v>498.57</v>
      </c>
    </row>
    <row r="138" spans="1:11" ht="63.75" hidden="1" x14ac:dyDescent="0.25">
      <c r="A138" s="20" t="s">
        <v>216</v>
      </c>
      <c r="B138" s="20" t="s">
        <v>203</v>
      </c>
      <c r="C138" s="4" t="s">
        <v>215</v>
      </c>
      <c r="D138" s="20" t="s">
        <v>318</v>
      </c>
      <c r="E138" s="20" t="s">
        <v>462</v>
      </c>
      <c r="F138" s="10">
        <v>202</v>
      </c>
      <c r="G138" s="12" t="s">
        <v>480</v>
      </c>
      <c r="H138" s="12">
        <v>8888</v>
      </c>
      <c r="I138" s="12">
        <v>8888</v>
      </c>
      <c r="J138" s="4">
        <v>780204</v>
      </c>
      <c r="K138" s="25">
        <v>93758.54</v>
      </c>
    </row>
    <row r="139" spans="1:11" ht="63.75" hidden="1" x14ac:dyDescent="0.25">
      <c r="A139" s="20" t="s">
        <v>216</v>
      </c>
      <c r="B139" s="20" t="s">
        <v>203</v>
      </c>
      <c r="C139" s="4" t="s">
        <v>215</v>
      </c>
      <c r="D139" s="20" t="s">
        <v>319</v>
      </c>
      <c r="E139" s="20" t="s">
        <v>450</v>
      </c>
      <c r="F139" s="10">
        <v>202</v>
      </c>
      <c r="G139" s="12" t="s">
        <v>480</v>
      </c>
      <c r="H139" s="12">
        <v>8888</v>
      </c>
      <c r="I139" s="12">
        <v>8888</v>
      </c>
      <c r="J139" s="4">
        <v>780204</v>
      </c>
      <c r="K139" s="25">
        <v>471.15</v>
      </c>
    </row>
    <row r="140" spans="1:11" ht="63.75" hidden="1" x14ac:dyDescent="0.25">
      <c r="A140" s="20" t="s">
        <v>216</v>
      </c>
      <c r="B140" s="20" t="s">
        <v>203</v>
      </c>
      <c r="C140" s="4" t="s">
        <v>215</v>
      </c>
      <c r="D140" s="20" t="s">
        <v>326</v>
      </c>
      <c r="E140" s="20" t="s">
        <v>463</v>
      </c>
      <c r="F140" s="10">
        <v>202</v>
      </c>
      <c r="G140" s="12" t="s">
        <v>480</v>
      </c>
      <c r="H140" s="12">
        <v>8888</v>
      </c>
      <c r="I140" s="12">
        <v>8888</v>
      </c>
      <c r="J140" s="4">
        <v>780204</v>
      </c>
      <c r="K140" s="25">
        <v>84333.08</v>
      </c>
    </row>
    <row r="141" spans="1:11" ht="63.75" hidden="1" x14ac:dyDescent="0.25">
      <c r="A141" s="20" t="s">
        <v>216</v>
      </c>
      <c r="B141" s="20" t="s">
        <v>203</v>
      </c>
      <c r="C141" s="4" t="s">
        <v>215</v>
      </c>
      <c r="D141" s="20" t="s">
        <v>327</v>
      </c>
      <c r="E141" s="20" t="s">
        <v>450</v>
      </c>
      <c r="F141" s="10">
        <v>202</v>
      </c>
      <c r="G141" s="12" t="s">
        <v>480</v>
      </c>
      <c r="H141" s="12">
        <v>8888</v>
      </c>
      <c r="I141" s="12">
        <v>8888</v>
      </c>
      <c r="J141" s="4">
        <v>780204</v>
      </c>
      <c r="K141" s="25">
        <v>423.78</v>
      </c>
    </row>
    <row r="142" spans="1:11" ht="63.75" hidden="1" x14ac:dyDescent="0.25">
      <c r="A142" s="20" t="s">
        <v>216</v>
      </c>
      <c r="B142" s="20" t="s">
        <v>203</v>
      </c>
      <c r="C142" s="4" t="s">
        <v>215</v>
      </c>
      <c r="D142" s="20" t="s">
        <v>334</v>
      </c>
      <c r="E142" s="20" t="s">
        <v>464</v>
      </c>
      <c r="F142" s="10">
        <v>202</v>
      </c>
      <c r="G142" s="12" t="s">
        <v>480</v>
      </c>
      <c r="H142" s="12">
        <v>8888</v>
      </c>
      <c r="I142" s="12">
        <v>8888</v>
      </c>
      <c r="J142" s="4">
        <v>780204</v>
      </c>
      <c r="K142" s="25">
        <v>85821.31</v>
      </c>
    </row>
    <row r="143" spans="1:11" ht="63.75" hidden="1" x14ac:dyDescent="0.25">
      <c r="A143" s="20" t="s">
        <v>216</v>
      </c>
      <c r="B143" s="20" t="s">
        <v>203</v>
      </c>
      <c r="C143" s="4" t="s">
        <v>215</v>
      </c>
      <c r="D143" s="20" t="s">
        <v>335</v>
      </c>
      <c r="E143" s="20" t="s">
        <v>450</v>
      </c>
      <c r="F143" s="10">
        <v>202</v>
      </c>
      <c r="G143" s="12" t="s">
        <v>480</v>
      </c>
      <c r="H143" s="12">
        <v>8888</v>
      </c>
      <c r="I143" s="12">
        <v>8888</v>
      </c>
      <c r="J143" s="4">
        <v>780204</v>
      </c>
      <c r="K143" s="25">
        <v>431.26</v>
      </c>
    </row>
    <row r="144" spans="1:11" ht="63.75" hidden="1" x14ac:dyDescent="0.25">
      <c r="A144" s="20" t="s">
        <v>216</v>
      </c>
      <c r="B144" s="20" t="s">
        <v>203</v>
      </c>
      <c r="C144" s="4" t="s">
        <v>215</v>
      </c>
      <c r="D144" s="20" t="s">
        <v>343</v>
      </c>
      <c r="E144" s="20" t="s">
        <v>465</v>
      </c>
      <c r="F144" s="10">
        <v>202</v>
      </c>
      <c r="G144" s="12" t="s">
        <v>480</v>
      </c>
      <c r="H144" s="12">
        <v>8888</v>
      </c>
      <c r="I144" s="12">
        <v>8888</v>
      </c>
      <c r="J144" s="4">
        <v>780204</v>
      </c>
      <c r="K144" s="25">
        <v>60025.31</v>
      </c>
    </row>
    <row r="145" spans="1:11" ht="63.75" hidden="1" x14ac:dyDescent="0.25">
      <c r="A145" s="20" t="s">
        <v>216</v>
      </c>
      <c r="B145" s="20" t="s">
        <v>203</v>
      </c>
      <c r="C145" s="4" t="s">
        <v>215</v>
      </c>
      <c r="D145" s="20" t="s">
        <v>344</v>
      </c>
      <c r="E145" s="20" t="s">
        <v>450</v>
      </c>
      <c r="F145" s="10">
        <v>202</v>
      </c>
      <c r="G145" s="12" t="s">
        <v>480</v>
      </c>
      <c r="H145" s="12">
        <v>8888</v>
      </c>
      <c r="I145" s="12">
        <v>8888</v>
      </c>
      <c r="J145" s="4">
        <v>780204</v>
      </c>
      <c r="K145" s="25">
        <v>301.63</v>
      </c>
    </row>
    <row r="146" spans="1:11" ht="63.75" hidden="1" x14ac:dyDescent="0.25">
      <c r="A146" s="20" t="s">
        <v>216</v>
      </c>
      <c r="B146" s="20" t="s">
        <v>203</v>
      </c>
      <c r="C146" s="4" t="s">
        <v>215</v>
      </c>
      <c r="D146" s="20" t="s">
        <v>351</v>
      </c>
      <c r="E146" s="20" t="s">
        <v>466</v>
      </c>
      <c r="F146" s="10">
        <v>202</v>
      </c>
      <c r="G146" s="12" t="s">
        <v>480</v>
      </c>
      <c r="H146" s="12">
        <v>8888</v>
      </c>
      <c r="I146" s="12">
        <v>8888</v>
      </c>
      <c r="J146" s="4">
        <v>780204</v>
      </c>
      <c r="K146" s="25">
        <v>70442.929999999993</v>
      </c>
    </row>
    <row r="147" spans="1:11" ht="63.75" hidden="1" x14ac:dyDescent="0.25">
      <c r="A147" s="20" t="s">
        <v>216</v>
      </c>
      <c r="B147" s="20" t="s">
        <v>203</v>
      </c>
      <c r="C147" s="4" t="s">
        <v>215</v>
      </c>
      <c r="D147" s="20" t="s">
        <v>352</v>
      </c>
      <c r="E147" s="20" t="s">
        <v>450</v>
      </c>
      <c r="F147" s="10">
        <v>202</v>
      </c>
      <c r="G147" s="12" t="s">
        <v>480</v>
      </c>
      <c r="H147" s="12">
        <v>8888</v>
      </c>
      <c r="I147" s="12">
        <v>8888</v>
      </c>
      <c r="J147" s="4">
        <v>780204</v>
      </c>
      <c r="K147" s="25">
        <v>353.98</v>
      </c>
    </row>
    <row r="148" spans="1:11" ht="63.75" hidden="1" x14ac:dyDescent="0.25">
      <c r="A148" s="20" t="s">
        <v>216</v>
      </c>
      <c r="B148" s="20" t="s">
        <v>203</v>
      </c>
      <c r="C148" s="4" t="s">
        <v>215</v>
      </c>
      <c r="D148" s="20" t="s">
        <v>359</v>
      </c>
      <c r="E148" s="20" t="s">
        <v>467</v>
      </c>
      <c r="F148" s="10">
        <v>202</v>
      </c>
      <c r="G148" s="12" t="s">
        <v>480</v>
      </c>
      <c r="H148" s="12">
        <v>8888</v>
      </c>
      <c r="I148" s="12">
        <v>8888</v>
      </c>
      <c r="J148" s="4">
        <v>780204</v>
      </c>
      <c r="K148" s="25">
        <v>58041.01</v>
      </c>
    </row>
    <row r="149" spans="1:11" ht="63.75" hidden="1" x14ac:dyDescent="0.25">
      <c r="A149" s="20" t="s">
        <v>216</v>
      </c>
      <c r="B149" s="20" t="s">
        <v>203</v>
      </c>
      <c r="C149" s="4" t="s">
        <v>215</v>
      </c>
      <c r="D149" s="20" t="s">
        <v>360</v>
      </c>
      <c r="E149" s="20" t="s">
        <v>450</v>
      </c>
      <c r="F149" s="10">
        <v>202</v>
      </c>
      <c r="G149" s="12" t="s">
        <v>480</v>
      </c>
      <c r="H149" s="12">
        <v>8888</v>
      </c>
      <c r="I149" s="12">
        <v>8888</v>
      </c>
      <c r="J149" s="4">
        <v>780204</v>
      </c>
      <c r="K149" s="25">
        <v>291.66000000000003</v>
      </c>
    </row>
    <row r="150" spans="1:11" ht="63.75" hidden="1" x14ac:dyDescent="0.25">
      <c r="A150" s="20" t="s">
        <v>216</v>
      </c>
      <c r="B150" s="20" t="s">
        <v>203</v>
      </c>
      <c r="C150" s="4" t="s">
        <v>215</v>
      </c>
      <c r="D150" s="20" t="s">
        <v>367</v>
      </c>
      <c r="E150" s="20" t="s">
        <v>468</v>
      </c>
      <c r="F150" s="10">
        <v>202</v>
      </c>
      <c r="G150" s="12" t="s">
        <v>480</v>
      </c>
      <c r="H150" s="12">
        <v>8888</v>
      </c>
      <c r="I150" s="12">
        <v>8888</v>
      </c>
      <c r="J150" s="4">
        <v>780204</v>
      </c>
      <c r="K150" s="25">
        <v>56056.7</v>
      </c>
    </row>
    <row r="151" spans="1:11" ht="63.75" hidden="1" x14ac:dyDescent="0.25">
      <c r="A151" s="20" t="s">
        <v>216</v>
      </c>
      <c r="B151" s="20" t="s">
        <v>203</v>
      </c>
      <c r="C151" s="4" t="s">
        <v>215</v>
      </c>
      <c r="D151" s="20" t="s">
        <v>368</v>
      </c>
      <c r="E151" s="20" t="s">
        <v>450</v>
      </c>
      <c r="F151" s="10">
        <v>202</v>
      </c>
      <c r="G151" s="12" t="s">
        <v>480</v>
      </c>
      <c r="H151" s="12">
        <v>8888</v>
      </c>
      <c r="I151" s="12">
        <v>8888</v>
      </c>
      <c r="J151" s="4">
        <v>780204</v>
      </c>
      <c r="K151" s="25">
        <v>281.69</v>
      </c>
    </row>
    <row r="152" spans="1:11" ht="63.75" hidden="1" x14ac:dyDescent="0.25">
      <c r="A152" s="20" t="s">
        <v>216</v>
      </c>
      <c r="B152" s="20" t="s">
        <v>203</v>
      </c>
      <c r="C152" s="4" t="s">
        <v>215</v>
      </c>
      <c r="D152" s="20" t="s">
        <v>375</v>
      </c>
      <c r="E152" s="20" t="s">
        <v>469</v>
      </c>
      <c r="F152" s="10">
        <v>202</v>
      </c>
      <c r="G152" s="12" t="s">
        <v>480</v>
      </c>
      <c r="H152" s="12">
        <v>8888</v>
      </c>
      <c r="I152" s="12">
        <v>8888</v>
      </c>
      <c r="J152" s="4">
        <v>780204</v>
      </c>
      <c r="K152" s="25">
        <v>74907.62</v>
      </c>
    </row>
    <row r="153" spans="1:11" ht="63.75" hidden="1" x14ac:dyDescent="0.25">
      <c r="A153" s="20" t="s">
        <v>216</v>
      </c>
      <c r="B153" s="20" t="s">
        <v>203</v>
      </c>
      <c r="C153" s="4" t="s">
        <v>215</v>
      </c>
      <c r="D153" s="20" t="s">
        <v>376</v>
      </c>
      <c r="E153" s="20" t="s">
        <v>450</v>
      </c>
      <c r="F153" s="10">
        <v>202</v>
      </c>
      <c r="G153" s="12" t="s">
        <v>480</v>
      </c>
      <c r="H153" s="12">
        <v>8888</v>
      </c>
      <c r="I153" s="12">
        <v>8888</v>
      </c>
      <c r="J153" s="4">
        <v>780204</v>
      </c>
      <c r="K153" s="25">
        <v>376.42</v>
      </c>
    </row>
    <row r="154" spans="1:11" ht="63.75" hidden="1" x14ac:dyDescent="0.25">
      <c r="A154" s="20" t="s">
        <v>216</v>
      </c>
      <c r="B154" s="20" t="s">
        <v>203</v>
      </c>
      <c r="C154" s="4" t="s">
        <v>215</v>
      </c>
      <c r="D154" s="20" t="s">
        <v>383</v>
      </c>
      <c r="E154" s="20" t="s">
        <v>470</v>
      </c>
      <c r="F154" s="10">
        <v>202</v>
      </c>
      <c r="G154" s="12" t="s">
        <v>480</v>
      </c>
      <c r="H154" s="12">
        <v>8888</v>
      </c>
      <c r="I154" s="12">
        <v>8888</v>
      </c>
      <c r="J154" s="4">
        <v>780204</v>
      </c>
      <c r="K154" s="25">
        <v>67962.539999999994</v>
      </c>
    </row>
    <row r="155" spans="1:11" ht="63.75" hidden="1" x14ac:dyDescent="0.25">
      <c r="A155" s="20" t="s">
        <v>216</v>
      </c>
      <c r="B155" s="20" t="s">
        <v>203</v>
      </c>
      <c r="C155" s="4" t="s">
        <v>215</v>
      </c>
      <c r="D155" s="20" t="s">
        <v>384</v>
      </c>
      <c r="E155" s="20" t="s">
        <v>450</v>
      </c>
      <c r="F155" s="10">
        <v>202</v>
      </c>
      <c r="G155" s="12" t="s">
        <v>480</v>
      </c>
      <c r="H155" s="12">
        <v>8888</v>
      </c>
      <c r="I155" s="12">
        <v>8888</v>
      </c>
      <c r="J155" s="4">
        <v>780204</v>
      </c>
      <c r="K155" s="25">
        <v>341.52</v>
      </c>
    </row>
    <row r="156" spans="1:11" ht="63.75" hidden="1" x14ac:dyDescent="0.25">
      <c r="A156" s="20" t="s">
        <v>216</v>
      </c>
      <c r="B156" s="20" t="s">
        <v>203</v>
      </c>
      <c r="C156" s="4" t="s">
        <v>215</v>
      </c>
      <c r="D156" s="20" t="s">
        <v>391</v>
      </c>
      <c r="E156" s="20" t="s">
        <v>471</v>
      </c>
      <c r="F156" s="10">
        <v>202</v>
      </c>
      <c r="G156" s="12" t="s">
        <v>480</v>
      </c>
      <c r="H156" s="12">
        <v>8888</v>
      </c>
      <c r="I156" s="12">
        <v>8888</v>
      </c>
      <c r="J156" s="4">
        <v>780204</v>
      </c>
      <c r="K156" s="25">
        <v>67962.539999999994</v>
      </c>
    </row>
    <row r="157" spans="1:11" ht="63.75" hidden="1" x14ac:dyDescent="0.25">
      <c r="A157" s="20" t="s">
        <v>216</v>
      </c>
      <c r="B157" s="20" t="s">
        <v>203</v>
      </c>
      <c r="C157" s="4" t="s">
        <v>215</v>
      </c>
      <c r="D157" s="20" t="s">
        <v>392</v>
      </c>
      <c r="E157" s="20" t="s">
        <v>450</v>
      </c>
      <c r="F157" s="10">
        <v>202</v>
      </c>
      <c r="G157" s="12" t="s">
        <v>480</v>
      </c>
      <c r="H157" s="12">
        <v>8888</v>
      </c>
      <c r="I157" s="12">
        <v>8888</v>
      </c>
      <c r="J157" s="4">
        <v>780204</v>
      </c>
      <c r="K157" s="25">
        <v>341.52</v>
      </c>
    </row>
    <row r="158" spans="1:11" ht="63.75" hidden="1" x14ac:dyDescent="0.25">
      <c r="A158" s="20" t="s">
        <v>216</v>
      </c>
      <c r="B158" s="20" t="s">
        <v>203</v>
      </c>
      <c r="C158" s="4" t="s">
        <v>215</v>
      </c>
      <c r="D158" s="20" t="s">
        <v>399</v>
      </c>
      <c r="E158" s="20" t="s">
        <v>472</v>
      </c>
      <c r="F158" s="10">
        <v>202</v>
      </c>
      <c r="G158" s="12" t="s">
        <v>480</v>
      </c>
      <c r="H158" s="12">
        <v>8888</v>
      </c>
      <c r="I158" s="12">
        <v>8888</v>
      </c>
      <c r="J158" s="4">
        <v>780204</v>
      </c>
      <c r="K158" s="25">
        <v>62505.69</v>
      </c>
    </row>
    <row r="159" spans="1:11" ht="63.75" hidden="1" x14ac:dyDescent="0.25">
      <c r="A159" s="20" t="s">
        <v>216</v>
      </c>
      <c r="B159" s="20" t="s">
        <v>203</v>
      </c>
      <c r="C159" s="4" t="s">
        <v>215</v>
      </c>
      <c r="D159" s="20" t="s">
        <v>400</v>
      </c>
      <c r="E159" s="20" t="s">
        <v>450</v>
      </c>
      <c r="F159" s="10">
        <v>202</v>
      </c>
      <c r="G159" s="12" t="s">
        <v>480</v>
      </c>
      <c r="H159" s="12">
        <v>8888</v>
      </c>
      <c r="I159" s="12">
        <v>8888</v>
      </c>
      <c r="J159" s="4">
        <v>780204</v>
      </c>
      <c r="K159" s="25">
        <v>314.10000000000002</v>
      </c>
    </row>
    <row r="160" spans="1:11" ht="63.75" hidden="1" x14ac:dyDescent="0.25">
      <c r="A160" s="20" t="s">
        <v>216</v>
      </c>
      <c r="B160" s="20" t="s">
        <v>203</v>
      </c>
      <c r="C160" s="4" t="s">
        <v>215</v>
      </c>
      <c r="D160" s="20" t="s">
        <v>409</v>
      </c>
      <c r="E160" s="20" t="s">
        <v>473</v>
      </c>
      <c r="F160" s="10">
        <v>202</v>
      </c>
      <c r="G160" s="12" t="s">
        <v>480</v>
      </c>
      <c r="H160" s="12">
        <v>8888</v>
      </c>
      <c r="I160" s="12">
        <v>8888</v>
      </c>
      <c r="J160" s="4">
        <v>780204</v>
      </c>
      <c r="K160" s="25">
        <v>61017.46</v>
      </c>
    </row>
    <row r="161" spans="1:11" ht="63.75" hidden="1" x14ac:dyDescent="0.25">
      <c r="A161" s="20" t="s">
        <v>216</v>
      </c>
      <c r="B161" s="20" t="s">
        <v>203</v>
      </c>
      <c r="C161" s="4" t="s">
        <v>215</v>
      </c>
      <c r="D161" s="20" t="s">
        <v>410</v>
      </c>
      <c r="E161" s="20" t="s">
        <v>450</v>
      </c>
      <c r="F161" s="10">
        <v>202</v>
      </c>
      <c r="G161" s="12" t="s">
        <v>480</v>
      </c>
      <c r="H161" s="12">
        <v>8888</v>
      </c>
      <c r="I161" s="12">
        <v>8888</v>
      </c>
      <c r="J161" s="4">
        <v>780204</v>
      </c>
      <c r="K161" s="25">
        <v>306.62</v>
      </c>
    </row>
    <row r="162" spans="1:11" ht="63.75" hidden="1" x14ac:dyDescent="0.25">
      <c r="A162" s="20" t="s">
        <v>216</v>
      </c>
      <c r="B162" s="20" t="s">
        <v>203</v>
      </c>
      <c r="C162" s="4" t="s">
        <v>215</v>
      </c>
      <c r="D162" s="20" t="s">
        <v>417</v>
      </c>
      <c r="E162" s="20" t="s">
        <v>474</v>
      </c>
      <c r="F162" s="10">
        <v>202</v>
      </c>
      <c r="G162" s="12" t="s">
        <v>480</v>
      </c>
      <c r="H162" s="12">
        <v>8888</v>
      </c>
      <c r="I162" s="12">
        <v>8888</v>
      </c>
      <c r="J162" s="4">
        <v>780204</v>
      </c>
      <c r="K162" s="25">
        <v>73915.47</v>
      </c>
    </row>
    <row r="163" spans="1:11" ht="63.75" hidden="1" x14ac:dyDescent="0.25">
      <c r="A163" s="20" t="s">
        <v>216</v>
      </c>
      <c r="B163" s="20" t="s">
        <v>203</v>
      </c>
      <c r="C163" s="4" t="s">
        <v>215</v>
      </c>
      <c r="D163" s="20" t="s">
        <v>418</v>
      </c>
      <c r="E163" s="20" t="s">
        <v>450</v>
      </c>
      <c r="F163" s="10">
        <v>202</v>
      </c>
      <c r="G163" s="12" t="s">
        <v>480</v>
      </c>
      <c r="H163" s="12">
        <v>8888</v>
      </c>
      <c r="I163" s="12">
        <v>8888</v>
      </c>
      <c r="J163" s="4">
        <v>780204</v>
      </c>
      <c r="K163" s="25">
        <v>371.43</v>
      </c>
    </row>
    <row r="164" spans="1:11" ht="63.75" hidden="1" x14ac:dyDescent="0.25">
      <c r="A164" s="20" t="s">
        <v>216</v>
      </c>
      <c r="B164" s="20" t="s">
        <v>203</v>
      </c>
      <c r="C164" s="4" t="s">
        <v>215</v>
      </c>
      <c r="D164" s="20" t="s">
        <v>425</v>
      </c>
      <c r="E164" s="20" t="s">
        <v>475</v>
      </c>
      <c r="F164" s="10">
        <v>202</v>
      </c>
      <c r="G164" s="12" t="s">
        <v>480</v>
      </c>
      <c r="H164" s="12">
        <v>8888</v>
      </c>
      <c r="I164" s="12">
        <v>8888</v>
      </c>
      <c r="J164" s="4">
        <v>780204</v>
      </c>
      <c r="K164" s="25">
        <v>68954.69</v>
      </c>
    </row>
    <row r="165" spans="1:11" ht="63.75" hidden="1" x14ac:dyDescent="0.25">
      <c r="A165" s="20" t="s">
        <v>216</v>
      </c>
      <c r="B165" s="20" t="s">
        <v>203</v>
      </c>
      <c r="C165" s="4" t="s">
        <v>215</v>
      </c>
      <c r="D165" s="20" t="s">
        <v>425</v>
      </c>
      <c r="E165" s="20" t="s">
        <v>448</v>
      </c>
      <c r="F165" s="10">
        <v>202</v>
      </c>
      <c r="G165" s="12" t="s">
        <v>480</v>
      </c>
      <c r="H165" s="12">
        <v>8888</v>
      </c>
      <c r="I165" s="12">
        <v>8888</v>
      </c>
      <c r="J165" s="4">
        <v>780204</v>
      </c>
      <c r="K165" s="25">
        <v>346.51</v>
      </c>
    </row>
    <row r="166" spans="1:11" ht="63.75" hidden="1" x14ac:dyDescent="0.25">
      <c r="A166" s="20" t="s">
        <v>216</v>
      </c>
      <c r="B166" s="20" t="s">
        <v>203</v>
      </c>
      <c r="C166" s="4" t="s">
        <v>215</v>
      </c>
      <c r="D166" s="20" t="s">
        <v>432</v>
      </c>
      <c r="E166" s="20" t="s">
        <v>476</v>
      </c>
      <c r="F166" s="10">
        <v>202</v>
      </c>
      <c r="G166" s="12" t="s">
        <v>480</v>
      </c>
      <c r="H166" s="12">
        <v>8888</v>
      </c>
      <c r="I166" s="12">
        <v>8888</v>
      </c>
      <c r="J166" s="4">
        <v>780204</v>
      </c>
      <c r="K166" s="25">
        <v>59033.16</v>
      </c>
    </row>
    <row r="167" spans="1:11" ht="63.75" hidden="1" x14ac:dyDescent="0.25">
      <c r="A167" s="20" t="s">
        <v>216</v>
      </c>
      <c r="B167" s="20" t="s">
        <v>203</v>
      </c>
      <c r="C167" s="4" t="s">
        <v>215</v>
      </c>
      <c r="D167" s="20" t="s">
        <v>433</v>
      </c>
      <c r="E167" s="20" t="s">
        <v>450</v>
      </c>
      <c r="F167" s="10">
        <v>202</v>
      </c>
      <c r="G167" s="12" t="s">
        <v>480</v>
      </c>
      <c r="H167" s="12">
        <v>8888</v>
      </c>
      <c r="I167" s="12">
        <v>8888</v>
      </c>
      <c r="J167" s="4">
        <v>780204</v>
      </c>
      <c r="K167" s="25">
        <v>296.64999999999998</v>
      </c>
    </row>
    <row r="168" spans="1:11" ht="63.75" hidden="1" x14ac:dyDescent="0.25">
      <c r="A168" s="20" t="s">
        <v>216</v>
      </c>
      <c r="B168" s="20" t="s">
        <v>203</v>
      </c>
      <c r="C168" s="4" t="s">
        <v>215</v>
      </c>
      <c r="D168" s="20" t="s">
        <v>440</v>
      </c>
      <c r="E168" s="20" t="s">
        <v>477</v>
      </c>
      <c r="F168" s="10">
        <v>202</v>
      </c>
      <c r="G168" s="12" t="s">
        <v>480</v>
      </c>
      <c r="H168" s="12">
        <v>8888</v>
      </c>
      <c r="I168" s="12">
        <v>8888</v>
      </c>
      <c r="J168" s="4">
        <v>780204</v>
      </c>
      <c r="K168" s="25">
        <v>320000</v>
      </c>
    </row>
    <row r="169" spans="1:11" ht="63.75" hidden="1" x14ac:dyDescent="0.25">
      <c r="A169" s="20" t="s">
        <v>216</v>
      </c>
      <c r="B169" s="20" t="s">
        <v>203</v>
      </c>
      <c r="C169" s="4" t="s">
        <v>215</v>
      </c>
      <c r="D169" s="20" t="s">
        <v>441</v>
      </c>
      <c r="E169" s="20" t="s">
        <v>450</v>
      </c>
      <c r="F169" s="10">
        <v>202</v>
      </c>
      <c r="G169" s="12" t="s">
        <v>480</v>
      </c>
      <c r="H169" s="12">
        <v>8888</v>
      </c>
      <c r="I169" s="12">
        <v>8888</v>
      </c>
      <c r="J169" s="4">
        <v>780204</v>
      </c>
      <c r="K169" s="25">
        <v>1608.04</v>
      </c>
    </row>
    <row r="170" spans="1:11" ht="63.75" hidden="1" x14ac:dyDescent="0.25">
      <c r="A170" s="20" t="s">
        <v>212</v>
      </c>
      <c r="B170" s="20" t="s">
        <v>203</v>
      </c>
      <c r="C170" s="4" t="s">
        <v>219</v>
      </c>
      <c r="D170" s="20" t="s">
        <v>220</v>
      </c>
      <c r="E170" s="20" t="s">
        <v>449</v>
      </c>
      <c r="F170" s="10">
        <v>202</v>
      </c>
      <c r="G170" s="12" t="s">
        <v>480</v>
      </c>
      <c r="H170" s="12">
        <v>8888</v>
      </c>
      <c r="I170" s="12">
        <v>8888</v>
      </c>
      <c r="J170" s="4">
        <v>780204</v>
      </c>
      <c r="K170" s="25">
        <v>7069.1</v>
      </c>
    </row>
    <row r="171" spans="1:11" ht="63.75" hidden="1" x14ac:dyDescent="0.25">
      <c r="A171" s="20" t="s">
        <v>212</v>
      </c>
      <c r="B171" s="20" t="s">
        <v>203</v>
      </c>
      <c r="C171" s="4" t="s">
        <v>219</v>
      </c>
      <c r="D171" s="20" t="s">
        <v>214</v>
      </c>
      <c r="E171" s="20" t="s">
        <v>450</v>
      </c>
      <c r="F171" s="10">
        <v>202</v>
      </c>
      <c r="G171" s="12" t="s">
        <v>480</v>
      </c>
      <c r="H171" s="12">
        <v>8888</v>
      </c>
      <c r="I171" s="12">
        <v>8888</v>
      </c>
      <c r="J171" s="4">
        <v>780204</v>
      </c>
      <c r="K171" s="25">
        <v>35.520000000000003</v>
      </c>
    </row>
    <row r="172" spans="1:11" ht="63.75" hidden="1" x14ac:dyDescent="0.25">
      <c r="A172" s="20" t="s">
        <v>212</v>
      </c>
      <c r="B172" s="20" t="s">
        <v>203</v>
      </c>
      <c r="C172" s="4" t="s">
        <v>219</v>
      </c>
      <c r="D172" s="20" t="s">
        <v>226</v>
      </c>
      <c r="E172" s="20" t="s">
        <v>451</v>
      </c>
      <c r="F172" s="10">
        <v>202</v>
      </c>
      <c r="G172" s="12" t="s">
        <v>480</v>
      </c>
      <c r="H172" s="12">
        <v>8888</v>
      </c>
      <c r="I172" s="12">
        <v>8888</v>
      </c>
      <c r="J172" s="4">
        <v>780204</v>
      </c>
      <c r="K172" s="25">
        <v>11533.79</v>
      </c>
    </row>
    <row r="173" spans="1:11" ht="63.75" hidden="1" x14ac:dyDescent="0.25">
      <c r="A173" s="20" t="s">
        <v>212</v>
      </c>
      <c r="B173" s="20" t="s">
        <v>203</v>
      </c>
      <c r="C173" s="4" t="s">
        <v>219</v>
      </c>
      <c r="D173" s="20" t="s">
        <v>227</v>
      </c>
      <c r="E173" s="20" t="s">
        <v>450</v>
      </c>
      <c r="F173" s="10">
        <v>202</v>
      </c>
      <c r="G173" s="12" t="s">
        <v>480</v>
      </c>
      <c r="H173" s="12">
        <v>8888</v>
      </c>
      <c r="I173" s="12">
        <v>8888</v>
      </c>
      <c r="J173" s="4">
        <v>780204</v>
      </c>
      <c r="K173" s="25">
        <v>57.96</v>
      </c>
    </row>
    <row r="174" spans="1:11" ht="63.75" hidden="1" x14ac:dyDescent="0.25">
      <c r="A174" s="20" t="s">
        <v>212</v>
      </c>
      <c r="B174" s="20" t="s">
        <v>203</v>
      </c>
      <c r="C174" s="4" t="s">
        <v>219</v>
      </c>
      <c r="D174" s="20" t="s">
        <v>234</v>
      </c>
      <c r="E174" s="20" t="s">
        <v>452</v>
      </c>
      <c r="F174" s="10">
        <v>202</v>
      </c>
      <c r="G174" s="12" t="s">
        <v>480</v>
      </c>
      <c r="H174" s="12">
        <v>8888</v>
      </c>
      <c r="I174" s="12">
        <v>8888</v>
      </c>
      <c r="J174" s="4">
        <v>780204</v>
      </c>
      <c r="K174" s="25">
        <v>9239.43</v>
      </c>
    </row>
    <row r="175" spans="1:11" ht="63.75" hidden="1" x14ac:dyDescent="0.25">
      <c r="A175" s="20" t="s">
        <v>212</v>
      </c>
      <c r="B175" s="20" t="s">
        <v>203</v>
      </c>
      <c r="C175" s="4" t="s">
        <v>219</v>
      </c>
      <c r="D175" s="20" t="s">
        <v>235</v>
      </c>
      <c r="E175" s="20" t="s">
        <v>450</v>
      </c>
      <c r="F175" s="10">
        <v>202</v>
      </c>
      <c r="G175" s="12" t="s">
        <v>480</v>
      </c>
      <c r="H175" s="12">
        <v>8888</v>
      </c>
      <c r="I175" s="12">
        <v>8888</v>
      </c>
      <c r="J175" s="4">
        <v>780204</v>
      </c>
      <c r="K175" s="25">
        <v>46.43</v>
      </c>
    </row>
    <row r="176" spans="1:11" ht="63.75" hidden="1" x14ac:dyDescent="0.25">
      <c r="A176" s="20" t="s">
        <v>212</v>
      </c>
      <c r="B176" s="20" t="s">
        <v>203</v>
      </c>
      <c r="C176" s="4" t="s">
        <v>219</v>
      </c>
      <c r="D176" s="20" t="s">
        <v>246</v>
      </c>
      <c r="E176" s="20" t="s">
        <v>453</v>
      </c>
      <c r="F176" s="10">
        <v>202</v>
      </c>
      <c r="G176" s="12" t="s">
        <v>480</v>
      </c>
      <c r="H176" s="12">
        <v>8888</v>
      </c>
      <c r="I176" s="12">
        <v>8888</v>
      </c>
      <c r="J176" s="4">
        <v>780204</v>
      </c>
      <c r="K176" s="25">
        <v>8309.2800000000007</v>
      </c>
    </row>
    <row r="177" spans="1:12" ht="63.75" hidden="1" x14ac:dyDescent="0.25">
      <c r="A177" s="20" t="s">
        <v>212</v>
      </c>
      <c r="B177" s="20" t="s">
        <v>203</v>
      </c>
      <c r="C177" s="4" t="s">
        <v>219</v>
      </c>
      <c r="D177" s="20" t="s">
        <v>247</v>
      </c>
      <c r="E177" s="20" t="s">
        <v>450</v>
      </c>
      <c r="F177" s="10">
        <v>202</v>
      </c>
      <c r="G177" s="12" t="s">
        <v>480</v>
      </c>
      <c r="H177" s="12">
        <v>8888</v>
      </c>
      <c r="I177" s="12">
        <v>8888</v>
      </c>
      <c r="J177" s="4">
        <v>780204</v>
      </c>
      <c r="K177" s="25">
        <v>41.76</v>
      </c>
    </row>
    <row r="178" spans="1:12" ht="63.75" hidden="1" x14ac:dyDescent="0.25">
      <c r="A178" s="20" t="s">
        <v>212</v>
      </c>
      <c r="B178" s="20" t="s">
        <v>203</v>
      </c>
      <c r="C178" s="4" t="s">
        <v>219</v>
      </c>
      <c r="D178" s="20" t="s">
        <v>252</v>
      </c>
      <c r="E178" s="20" t="s">
        <v>454</v>
      </c>
      <c r="F178" s="10">
        <v>202</v>
      </c>
      <c r="G178" s="12" t="s">
        <v>480</v>
      </c>
      <c r="H178" s="12">
        <v>8888</v>
      </c>
      <c r="I178" s="12">
        <v>8888</v>
      </c>
      <c r="J178" s="4">
        <v>780204</v>
      </c>
      <c r="K178" s="25">
        <v>10789.67</v>
      </c>
    </row>
    <row r="179" spans="1:12" ht="63.75" hidden="1" x14ac:dyDescent="0.25">
      <c r="A179" s="20" t="s">
        <v>212</v>
      </c>
      <c r="B179" s="20" t="s">
        <v>203</v>
      </c>
      <c r="C179" s="4" t="s">
        <v>219</v>
      </c>
      <c r="D179" s="20" t="s">
        <v>253</v>
      </c>
      <c r="E179" s="20" t="s">
        <v>450</v>
      </c>
      <c r="F179" s="10">
        <v>202</v>
      </c>
      <c r="G179" s="12" t="s">
        <v>480</v>
      </c>
      <c r="H179" s="12">
        <v>8888</v>
      </c>
      <c r="I179" s="12">
        <v>8888</v>
      </c>
      <c r="J179" s="4">
        <v>780204</v>
      </c>
      <c r="K179" s="25">
        <v>54.22</v>
      </c>
    </row>
    <row r="180" spans="1:12" ht="63.75" hidden="1" x14ac:dyDescent="0.25">
      <c r="A180" s="20" t="s">
        <v>212</v>
      </c>
      <c r="B180" s="20" t="s">
        <v>203</v>
      </c>
      <c r="C180" s="4" t="s">
        <v>219</v>
      </c>
      <c r="D180" s="71" t="s">
        <v>260</v>
      </c>
      <c r="E180" s="20" t="s">
        <v>455</v>
      </c>
      <c r="F180" s="10">
        <v>202</v>
      </c>
      <c r="G180" s="12" t="s">
        <v>480</v>
      </c>
      <c r="H180" s="12">
        <v>8888</v>
      </c>
      <c r="I180" s="12">
        <v>8888</v>
      </c>
      <c r="J180" s="4">
        <v>780204</v>
      </c>
      <c r="K180" s="25">
        <v>8371.2999999999993</v>
      </c>
    </row>
    <row r="181" spans="1:12" ht="63.75" hidden="1" x14ac:dyDescent="0.25">
      <c r="A181" s="20" t="s">
        <v>212</v>
      </c>
      <c r="B181" s="20" t="s">
        <v>203</v>
      </c>
      <c r="C181" s="74" t="s">
        <v>219</v>
      </c>
      <c r="D181" s="71" t="s">
        <v>261</v>
      </c>
      <c r="E181" s="71" t="s">
        <v>450</v>
      </c>
      <c r="F181" s="76">
        <v>202</v>
      </c>
      <c r="G181" s="77" t="s">
        <v>480</v>
      </c>
      <c r="H181" s="77">
        <v>8888</v>
      </c>
      <c r="I181" s="77">
        <v>8888</v>
      </c>
      <c r="J181" s="74">
        <v>780204</v>
      </c>
      <c r="K181" s="69">
        <v>42.07</v>
      </c>
      <c r="L181" s="70" t="s">
        <v>485</v>
      </c>
    </row>
    <row r="182" spans="1:12" ht="63.75" hidden="1" x14ac:dyDescent="0.25">
      <c r="A182" s="20" t="s">
        <v>212</v>
      </c>
      <c r="B182" s="20" t="s">
        <v>203</v>
      </c>
      <c r="C182" s="4" t="s">
        <v>219</v>
      </c>
      <c r="D182" s="20" t="s">
        <v>260</v>
      </c>
      <c r="E182" s="20" t="s">
        <v>455</v>
      </c>
      <c r="F182" s="10">
        <v>202</v>
      </c>
      <c r="G182" s="12" t="s">
        <v>480</v>
      </c>
      <c r="H182" s="12">
        <v>8888</v>
      </c>
      <c r="I182" s="12">
        <v>8888</v>
      </c>
      <c r="J182" s="4">
        <v>780204</v>
      </c>
      <c r="K182" s="25">
        <v>5381.54</v>
      </c>
    </row>
    <row r="183" spans="1:12" ht="63.75" hidden="1" x14ac:dyDescent="0.25">
      <c r="A183" s="20" t="s">
        <v>212</v>
      </c>
      <c r="B183" s="20" t="s">
        <v>203</v>
      </c>
      <c r="C183" s="4" t="s">
        <v>219</v>
      </c>
      <c r="D183" s="20" t="s">
        <v>261</v>
      </c>
      <c r="E183" s="20" t="s">
        <v>450</v>
      </c>
      <c r="F183" s="10">
        <v>202</v>
      </c>
      <c r="G183" s="12" t="s">
        <v>480</v>
      </c>
      <c r="H183" s="12">
        <v>8888</v>
      </c>
      <c r="I183" s="12">
        <v>8888</v>
      </c>
      <c r="J183" s="4">
        <v>780204</v>
      </c>
      <c r="K183" s="25">
        <v>27.04</v>
      </c>
    </row>
    <row r="184" spans="1:12" ht="63.75" hidden="1" x14ac:dyDescent="0.25">
      <c r="A184" s="20" t="s">
        <v>212</v>
      </c>
      <c r="B184" s="20" t="s">
        <v>203</v>
      </c>
      <c r="C184" s="4" t="s">
        <v>219</v>
      </c>
      <c r="D184" s="20" t="s">
        <v>266</v>
      </c>
      <c r="E184" s="20" t="s">
        <v>456</v>
      </c>
      <c r="F184" s="10">
        <v>202</v>
      </c>
      <c r="G184" s="12" t="s">
        <v>480</v>
      </c>
      <c r="H184" s="12">
        <v>8888</v>
      </c>
      <c r="I184" s="12">
        <v>8888</v>
      </c>
      <c r="J184" s="4">
        <v>780204</v>
      </c>
      <c r="K184" s="25">
        <v>9301.44</v>
      </c>
    </row>
    <row r="185" spans="1:12" ht="63.75" hidden="1" x14ac:dyDescent="0.25">
      <c r="A185" s="20" t="s">
        <v>212</v>
      </c>
      <c r="B185" s="20" t="s">
        <v>203</v>
      </c>
      <c r="C185" s="4" t="s">
        <v>219</v>
      </c>
      <c r="D185" s="20" t="s">
        <v>270</v>
      </c>
      <c r="E185" s="20" t="s">
        <v>450</v>
      </c>
      <c r="F185" s="10">
        <v>202</v>
      </c>
      <c r="G185" s="12" t="s">
        <v>480</v>
      </c>
      <c r="H185" s="12">
        <v>8888</v>
      </c>
      <c r="I185" s="12">
        <v>8888</v>
      </c>
      <c r="J185" s="4">
        <v>780204</v>
      </c>
      <c r="K185" s="25">
        <v>46.74</v>
      </c>
    </row>
    <row r="186" spans="1:12" ht="63.75" hidden="1" x14ac:dyDescent="0.25">
      <c r="A186" s="20" t="s">
        <v>212</v>
      </c>
      <c r="B186" s="20" t="s">
        <v>203</v>
      </c>
      <c r="C186" s="4" t="s">
        <v>219</v>
      </c>
      <c r="D186" s="20" t="s">
        <v>275</v>
      </c>
      <c r="E186" s="20" t="s">
        <v>457</v>
      </c>
      <c r="F186" s="10">
        <v>202</v>
      </c>
      <c r="G186" s="12" t="s">
        <v>480</v>
      </c>
      <c r="H186" s="12">
        <v>8888</v>
      </c>
      <c r="I186" s="12">
        <v>8888</v>
      </c>
      <c r="J186" s="4">
        <v>780204</v>
      </c>
      <c r="K186" s="25">
        <v>8557.33</v>
      </c>
    </row>
    <row r="187" spans="1:12" ht="63.75" hidden="1" x14ac:dyDescent="0.25">
      <c r="A187" s="20" t="s">
        <v>212</v>
      </c>
      <c r="B187" s="20" t="s">
        <v>203</v>
      </c>
      <c r="C187" s="4" t="s">
        <v>219</v>
      </c>
      <c r="D187" s="20" t="s">
        <v>279</v>
      </c>
      <c r="E187" s="20" t="s">
        <v>450</v>
      </c>
      <c r="F187" s="10">
        <v>202</v>
      </c>
      <c r="G187" s="12" t="s">
        <v>480</v>
      </c>
      <c r="H187" s="12">
        <v>8888</v>
      </c>
      <c r="I187" s="12">
        <v>8888</v>
      </c>
      <c r="J187" s="4">
        <v>780204</v>
      </c>
      <c r="K187" s="25">
        <v>43</v>
      </c>
    </row>
    <row r="188" spans="1:12" ht="63.75" hidden="1" x14ac:dyDescent="0.25">
      <c r="A188" s="20" t="s">
        <v>212</v>
      </c>
      <c r="B188" s="20" t="s">
        <v>203</v>
      </c>
      <c r="C188" s="4" t="s">
        <v>219</v>
      </c>
      <c r="D188" s="20" t="s">
        <v>284</v>
      </c>
      <c r="E188" s="20" t="s">
        <v>458</v>
      </c>
      <c r="F188" s="10">
        <v>202</v>
      </c>
      <c r="G188" s="12" t="s">
        <v>480</v>
      </c>
      <c r="H188" s="12">
        <v>8888</v>
      </c>
      <c r="I188" s="12">
        <v>8888</v>
      </c>
      <c r="J188" s="4">
        <v>780204</v>
      </c>
      <c r="K188" s="25">
        <v>7751.2</v>
      </c>
    </row>
    <row r="189" spans="1:12" ht="63.75" hidden="1" x14ac:dyDescent="0.25">
      <c r="A189" s="20" t="s">
        <v>212</v>
      </c>
      <c r="B189" s="20" t="s">
        <v>203</v>
      </c>
      <c r="C189" s="4" t="s">
        <v>219</v>
      </c>
      <c r="D189" s="20" t="s">
        <v>285</v>
      </c>
      <c r="E189" s="20" t="s">
        <v>450</v>
      </c>
      <c r="F189" s="10">
        <v>202</v>
      </c>
      <c r="G189" s="12" t="s">
        <v>480</v>
      </c>
      <c r="H189" s="12">
        <v>8888</v>
      </c>
      <c r="I189" s="12">
        <v>8888</v>
      </c>
      <c r="J189" s="4">
        <v>780204</v>
      </c>
      <c r="K189" s="25">
        <v>38.950000000000003</v>
      </c>
    </row>
    <row r="190" spans="1:12" ht="63.75" hidden="1" x14ac:dyDescent="0.25">
      <c r="A190" s="20" t="s">
        <v>212</v>
      </c>
      <c r="B190" s="20" t="s">
        <v>203</v>
      </c>
      <c r="C190" s="4" t="s">
        <v>219</v>
      </c>
      <c r="D190" s="20" t="s">
        <v>292</v>
      </c>
      <c r="E190" s="20" t="s">
        <v>459</v>
      </c>
      <c r="F190" s="10">
        <v>202</v>
      </c>
      <c r="G190" s="12" t="s">
        <v>480</v>
      </c>
      <c r="H190" s="12">
        <v>8888</v>
      </c>
      <c r="I190" s="12">
        <v>8888</v>
      </c>
      <c r="J190" s="4">
        <v>780204</v>
      </c>
      <c r="K190" s="25">
        <v>11099.72</v>
      </c>
    </row>
    <row r="191" spans="1:12" ht="63.75" hidden="1" x14ac:dyDescent="0.25">
      <c r="A191" s="20" t="s">
        <v>212</v>
      </c>
      <c r="B191" s="20" t="s">
        <v>203</v>
      </c>
      <c r="C191" s="4" t="s">
        <v>219</v>
      </c>
      <c r="D191" s="20" t="s">
        <v>293</v>
      </c>
      <c r="E191" s="20" t="s">
        <v>450</v>
      </c>
      <c r="F191" s="10">
        <v>202</v>
      </c>
      <c r="G191" s="12" t="s">
        <v>480</v>
      </c>
      <c r="H191" s="12">
        <v>8888</v>
      </c>
      <c r="I191" s="12">
        <v>8888</v>
      </c>
      <c r="J191" s="4">
        <v>780204</v>
      </c>
      <c r="K191" s="25">
        <v>55.78</v>
      </c>
    </row>
    <row r="192" spans="1:12" ht="63.75" hidden="1" x14ac:dyDescent="0.25">
      <c r="A192" s="20" t="s">
        <v>212</v>
      </c>
      <c r="B192" s="20" t="s">
        <v>203</v>
      </c>
      <c r="C192" s="4" t="s">
        <v>219</v>
      </c>
      <c r="D192" s="20" t="s">
        <v>300</v>
      </c>
      <c r="E192" s="20" t="s">
        <v>460</v>
      </c>
      <c r="F192" s="10">
        <v>202</v>
      </c>
      <c r="G192" s="12" t="s">
        <v>480</v>
      </c>
      <c r="H192" s="12">
        <v>8888</v>
      </c>
      <c r="I192" s="12">
        <v>8888</v>
      </c>
      <c r="J192" s="4">
        <v>780204</v>
      </c>
      <c r="K192" s="25">
        <v>9983.5499999999993</v>
      </c>
    </row>
    <row r="193" spans="1:11" ht="63.75" hidden="1" x14ac:dyDescent="0.25">
      <c r="A193" s="20" t="s">
        <v>212</v>
      </c>
      <c r="B193" s="20" t="s">
        <v>203</v>
      </c>
      <c r="C193" s="4" t="s">
        <v>219</v>
      </c>
      <c r="D193" s="20" t="s">
        <v>301</v>
      </c>
      <c r="E193" s="20" t="s">
        <v>450</v>
      </c>
      <c r="F193" s="10">
        <v>202</v>
      </c>
      <c r="G193" s="12" t="s">
        <v>480</v>
      </c>
      <c r="H193" s="12">
        <v>8888</v>
      </c>
      <c r="I193" s="12">
        <v>8888</v>
      </c>
      <c r="J193" s="4">
        <v>780204</v>
      </c>
      <c r="K193" s="25">
        <v>50.17</v>
      </c>
    </row>
    <row r="194" spans="1:11" ht="63.75" hidden="1" x14ac:dyDescent="0.25">
      <c r="A194" s="20" t="s">
        <v>212</v>
      </c>
      <c r="B194" s="20" t="s">
        <v>203</v>
      </c>
      <c r="C194" s="4" t="s">
        <v>219</v>
      </c>
      <c r="D194" s="20" t="s">
        <v>308</v>
      </c>
      <c r="E194" s="20" t="s">
        <v>461</v>
      </c>
      <c r="F194" s="10">
        <v>202</v>
      </c>
      <c r="G194" s="12" t="s">
        <v>480</v>
      </c>
      <c r="H194" s="12">
        <v>8888</v>
      </c>
      <c r="I194" s="12">
        <v>8888</v>
      </c>
      <c r="J194" s="4">
        <v>780204</v>
      </c>
      <c r="K194" s="25">
        <v>12401.93</v>
      </c>
    </row>
    <row r="195" spans="1:11" ht="63.75" hidden="1" x14ac:dyDescent="0.25">
      <c r="A195" s="20" t="s">
        <v>212</v>
      </c>
      <c r="B195" s="20" t="s">
        <v>203</v>
      </c>
      <c r="C195" s="4" t="s">
        <v>219</v>
      </c>
      <c r="D195" s="20" t="s">
        <v>309</v>
      </c>
      <c r="E195" s="20" t="s">
        <v>450</v>
      </c>
      <c r="F195" s="10">
        <v>202</v>
      </c>
      <c r="G195" s="12" t="s">
        <v>480</v>
      </c>
      <c r="H195" s="12">
        <v>8888</v>
      </c>
      <c r="I195" s="12">
        <v>8888</v>
      </c>
      <c r="J195" s="4">
        <v>780204</v>
      </c>
      <c r="K195" s="25">
        <v>62.32</v>
      </c>
    </row>
    <row r="196" spans="1:11" ht="63.75" hidden="1" x14ac:dyDescent="0.25">
      <c r="A196" s="20" t="s">
        <v>212</v>
      </c>
      <c r="B196" s="20" t="s">
        <v>203</v>
      </c>
      <c r="C196" s="4" t="s">
        <v>219</v>
      </c>
      <c r="D196" s="20" t="s">
        <v>316</v>
      </c>
      <c r="E196" s="20" t="s">
        <v>462</v>
      </c>
      <c r="F196" s="10">
        <v>202</v>
      </c>
      <c r="G196" s="12" t="s">
        <v>480</v>
      </c>
      <c r="H196" s="12">
        <v>8888</v>
      </c>
      <c r="I196" s="12">
        <v>8888</v>
      </c>
      <c r="J196" s="4">
        <v>780204</v>
      </c>
      <c r="K196" s="25">
        <v>11719.82</v>
      </c>
    </row>
    <row r="197" spans="1:11" ht="63.75" hidden="1" x14ac:dyDescent="0.25">
      <c r="A197" s="20" t="s">
        <v>212</v>
      </c>
      <c r="B197" s="20" t="s">
        <v>203</v>
      </c>
      <c r="C197" s="4" t="s">
        <v>219</v>
      </c>
      <c r="D197" s="20" t="s">
        <v>317</v>
      </c>
      <c r="E197" s="20" t="s">
        <v>450</v>
      </c>
      <c r="F197" s="10">
        <v>202</v>
      </c>
      <c r="G197" s="12" t="s">
        <v>480</v>
      </c>
      <c r="H197" s="12">
        <v>8888</v>
      </c>
      <c r="I197" s="12">
        <v>8888</v>
      </c>
      <c r="J197" s="4">
        <v>780204</v>
      </c>
      <c r="K197" s="25">
        <v>58.89</v>
      </c>
    </row>
    <row r="198" spans="1:11" ht="63.75" hidden="1" x14ac:dyDescent="0.25">
      <c r="A198" s="20" t="s">
        <v>212</v>
      </c>
      <c r="B198" s="20" t="s">
        <v>203</v>
      </c>
      <c r="C198" s="4" t="s">
        <v>219</v>
      </c>
      <c r="D198" s="20" t="s">
        <v>324</v>
      </c>
      <c r="E198" s="20" t="s">
        <v>463</v>
      </c>
      <c r="F198" s="10">
        <v>202</v>
      </c>
      <c r="G198" s="12" t="s">
        <v>480</v>
      </c>
      <c r="H198" s="12">
        <v>8888</v>
      </c>
      <c r="I198" s="12">
        <v>8888</v>
      </c>
      <c r="J198" s="4">
        <v>780204</v>
      </c>
      <c r="K198" s="25">
        <v>10541.64</v>
      </c>
    </row>
    <row r="199" spans="1:11" ht="63.75" hidden="1" x14ac:dyDescent="0.25">
      <c r="A199" s="20" t="s">
        <v>212</v>
      </c>
      <c r="B199" s="20" t="s">
        <v>203</v>
      </c>
      <c r="C199" s="4" t="s">
        <v>219</v>
      </c>
      <c r="D199" s="20" t="s">
        <v>325</v>
      </c>
      <c r="E199" s="20" t="s">
        <v>450</v>
      </c>
      <c r="F199" s="10">
        <v>202</v>
      </c>
      <c r="G199" s="12" t="s">
        <v>480</v>
      </c>
      <c r="H199" s="12">
        <v>8888</v>
      </c>
      <c r="I199" s="12">
        <v>8888</v>
      </c>
      <c r="J199" s="4">
        <v>780204</v>
      </c>
      <c r="K199" s="25">
        <v>52.97</v>
      </c>
    </row>
    <row r="200" spans="1:11" ht="63.75" hidden="1" x14ac:dyDescent="0.25">
      <c r="A200" s="20" t="s">
        <v>212</v>
      </c>
      <c r="B200" s="20" t="s">
        <v>203</v>
      </c>
      <c r="C200" s="4" t="s">
        <v>219</v>
      </c>
      <c r="D200" s="20" t="s">
        <v>332</v>
      </c>
      <c r="E200" s="20" t="s">
        <v>464</v>
      </c>
      <c r="F200" s="10">
        <v>202</v>
      </c>
      <c r="G200" s="12" t="s">
        <v>480</v>
      </c>
      <c r="H200" s="12">
        <v>8888</v>
      </c>
      <c r="I200" s="12">
        <v>8888</v>
      </c>
      <c r="J200" s="4">
        <v>780204</v>
      </c>
      <c r="K200" s="25">
        <v>10727.66</v>
      </c>
    </row>
    <row r="201" spans="1:11" ht="63.75" hidden="1" x14ac:dyDescent="0.25">
      <c r="A201" s="20" t="s">
        <v>212</v>
      </c>
      <c r="B201" s="20" t="s">
        <v>203</v>
      </c>
      <c r="C201" s="4" t="s">
        <v>219</v>
      </c>
      <c r="D201" s="20" t="s">
        <v>336</v>
      </c>
      <c r="E201" s="20" t="s">
        <v>450</v>
      </c>
      <c r="F201" s="10">
        <v>202</v>
      </c>
      <c r="G201" s="12" t="s">
        <v>480</v>
      </c>
      <c r="H201" s="12">
        <v>8888</v>
      </c>
      <c r="I201" s="12">
        <v>8888</v>
      </c>
      <c r="J201" s="4">
        <v>780204</v>
      </c>
      <c r="K201" s="25">
        <v>53.91</v>
      </c>
    </row>
    <row r="202" spans="1:11" ht="63.75" hidden="1" x14ac:dyDescent="0.25">
      <c r="A202" s="20" t="s">
        <v>212</v>
      </c>
      <c r="B202" s="20" t="s">
        <v>203</v>
      </c>
      <c r="C202" s="4" t="s">
        <v>219</v>
      </c>
      <c r="D202" s="20" t="s">
        <v>341</v>
      </c>
      <c r="E202" s="20" t="s">
        <v>465</v>
      </c>
      <c r="F202" s="10">
        <v>202</v>
      </c>
      <c r="G202" s="12" t="s">
        <v>480</v>
      </c>
      <c r="H202" s="12">
        <v>8888</v>
      </c>
      <c r="I202" s="12">
        <v>8888</v>
      </c>
      <c r="J202" s="4">
        <v>780204</v>
      </c>
      <c r="K202" s="25">
        <v>7503.17</v>
      </c>
    </row>
    <row r="203" spans="1:11" ht="63.75" hidden="1" x14ac:dyDescent="0.25">
      <c r="A203" s="20" t="s">
        <v>212</v>
      </c>
      <c r="B203" s="20" t="s">
        <v>203</v>
      </c>
      <c r="C203" s="4" t="s">
        <v>219</v>
      </c>
      <c r="D203" s="20" t="s">
        <v>342</v>
      </c>
      <c r="E203" s="20" t="s">
        <v>450</v>
      </c>
      <c r="F203" s="10">
        <v>202</v>
      </c>
      <c r="G203" s="12" t="s">
        <v>480</v>
      </c>
      <c r="H203" s="12">
        <v>8888</v>
      </c>
      <c r="I203" s="12">
        <v>8888</v>
      </c>
      <c r="J203" s="4">
        <v>780204</v>
      </c>
      <c r="K203" s="25">
        <v>37.700000000000003</v>
      </c>
    </row>
    <row r="204" spans="1:11" ht="63.75" hidden="1" x14ac:dyDescent="0.25">
      <c r="A204" s="20" t="s">
        <v>212</v>
      </c>
      <c r="B204" s="20" t="s">
        <v>203</v>
      </c>
      <c r="C204" s="4" t="s">
        <v>219</v>
      </c>
      <c r="D204" s="20" t="s">
        <v>349</v>
      </c>
      <c r="E204" s="20" t="s">
        <v>466</v>
      </c>
      <c r="F204" s="10">
        <v>202</v>
      </c>
      <c r="G204" s="12" t="s">
        <v>480</v>
      </c>
      <c r="H204" s="12">
        <v>8888</v>
      </c>
      <c r="I204" s="12">
        <v>8888</v>
      </c>
      <c r="J204" s="4">
        <v>780204</v>
      </c>
      <c r="K204" s="25">
        <v>8805.36</v>
      </c>
    </row>
    <row r="205" spans="1:11" ht="63.75" hidden="1" x14ac:dyDescent="0.25">
      <c r="A205" s="20" t="s">
        <v>212</v>
      </c>
      <c r="B205" s="20" t="s">
        <v>203</v>
      </c>
      <c r="C205" s="4" t="s">
        <v>219</v>
      </c>
      <c r="D205" s="20" t="s">
        <v>350</v>
      </c>
      <c r="E205" s="20" t="s">
        <v>450</v>
      </c>
      <c r="F205" s="10">
        <v>202</v>
      </c>
      <c r="G205" s="12" t="s">
        <v>480</v>
      </c>
      <c r="H205" s="12">
        <v>8888</v>
      </c>
      <c r="I205" s="12">
        <v>8888</v>
      </c>
      <c r="J205" s="4">
        <v>780204</v>
      </c>
      <c r="K205" s="25">
        <v>44.25</v>
      </c>
    </row>
    <row r="206" spans="1:11" ht="63.75" hidden="1" x14ac:dyDescent="0.25">
      <c r="A206" s="20" t="s">
        <v>212</v>
      </c>
      <c r="B206" s="20" t="s">
        <v>203</v>
      </c>
      <c r="C206" s="4" t="s">
        <v>219</v>
      </c>
      <c r="D206" s="20" t="s">
        <v>357</v>
      </c>
      <c r="E206" s="20" t="s">
        <v>467</v>
      </c>
      <c r="F206" s="10">
        <v>202</v>
      </c>
      <c r="G206" s="12" t="s">
        <v>480</v>
      </c>
      <c r="H206" s="12">
        <v>8888</v>
      </c>
      <c r="I206" s="12">
        <v>8888</v>
      </c>
      <c r="J206" s="4">
        <v>780204</v>
      </c>
      <c r="K206" s="25">
        <v>7255.12</v>
      </c>
    </row>
    <row r="207" spans="1:11" ht="63.75" hidden="1" x14ac:dyDescent="0.25">
      <c r="A207" s="20" t="s">
        <v>212</v>
      </c>
      <c r="B207" s="20" t="s">
        <v>203</v>
      </c>
      <c r="C207" s="4" t="s">
        <v>219</v>
      </c>
      <c r="D207" s="20" t="s">
        <v>358</v>
      </c>
      <c r="E207" s="20" t="s">
        <v>450</v>
      </c>
      <c r="F207" s="10">
        <v>202</v>
      </c>
      <c r="G207" s="12" t="s">
        <v>480</v>
      </c>
      <c r="H207" s="12">
        <v>8888</v>
      </c>
      <c r="I207" s="12">
        <v>8888</v>
      </c>
      <c r="J207" s="4">
        <v>780204</v>
      </c>
      <c r="K207" s="25">
        <v>36.46</v>
      </c>
    </row>
    <row r="208" spans="1:11" ht="63.75" hidden="1" x14ac:dyDescent="0.25">
      <c r="A208" s="20" t="s">
        <v>212</v>
      </c>
      <c r="B208" s="20" t="s">
        <v>203</v>
      </c>
      <c r="C208" s="4" t="s">
        <v>219</v>
      </c>
      <c r="D208" s="20" t="s">
        <v>365</v>
      </c>
      <c r="E208" s="20" t="s">
        <v>468</v>
      </c>
      <c r="F208" s="10">
        <v>202</v>
      </c>
      <c r="G208" s="12" t="s">
        <v>480</v>
      </c>
      <c r="H208" s="12">
        <v>8888</v>
      </c>
      <c r="I208" s="12">
        <v>8888</v>
      </c>
      <c r="J208" s="4">
        <v>780204</v>
      </c>
      <c r="K208" s="25">
        <v>7007.09</v>
      </c>
    </row>
    <row r="209" spans="1:11" ht="63.75" hidden="1" x14ac:dyDescent="0.25">
      <c r="A209" s="20" t="s">
        <v>212</v>
      </c>
      <c r="B209" s="20" t="s">
        <v>203</v>
      </c>
      <c r="C209" s="4" t="s">
        <v>219</v>
      </c>
      <c r="D209" s="20" t="s">
        <v>366</v>
      </c>
      <c r="E209" s="20" t="s">
        <v>450</v>
      </c>
      <c r="F209" s="10">
        <v>202</v>
      </c>
      <c r="G209" s="12" t="s">
        <v>480</v>
      </c>
      <c r="H209" s="12">
        <v>8888</v>
      </c>
      <c r="I209" s="12">
        <v>8888</v>
      </c>
      <c r="J209" s="4">
        <v>780204</v>
      </c>
      <c r="K209" s="25">
        <v>35.21</v>
      </c>
    </row>
    <row r="210" spans="1:11" ht="63.75" hidden="1" x14ac:dyDescent="0.25">
      <c r="A210" s="20" t="s">
        <v>212</v>
      </c>
      <c r="B210" s="20" t="s">
        <v>203</v>
      </c>
      <c r="C210" s="4" t="s">
        <v>219</v>
      </c>
      <c r="D210" s="20" t="s">
        <v>373</v>
      </c>
      <c r="E210" s="20" t="s">
        <v>469</v>
      </c>
      <c r="F210" s="10">
        <v>202</v>
      </c>
      <c r="G210" s="12" t="s">
        <v>480</v>
      </c>
      <c r="H210" s="12">
        <v>8888</v>
      </c>
      <c r="I210" s="12">
        <v>8888</v>
      </c>
      <c r="J210" s="4">
        <v>780204</v>
      </c>
      <c r="K210" s="25">
        <v>9363.4500000000007</v>
      </c>
    </row>
    <row r="211" spans="1:11" ht="63.75" hidden="1" x14ac:dyDescent="0.25">
      <c r="A211" s="20" t="s">
        <v>212</v>
      </c>
      <c r="B211" s="20" t="s">
        <v>203</v>
      </c>
      <c r="C211" s="4" t="s">
        <v>219</v>
      </c>
      <c r="D211" s="20" t="s">
        <v>374</v>
      </c>
      <c r="E211" s="20" t="s">
        <v>450</v>
      </c>
      <c r="F211" s="10">
        <v>202</v>
      </c>
      <c r="G211" s="12" t="s">
        <v>480</v>
      </c>
      <c r="H211" s="12">
        <v>8888</v>
      </c>
      <c r="I211" s="12">
        <v>8888</v>
      </c>
      <c r="J211" s="4">
        <v>780204</v>
      </c>
      <c r="K211" s="25">
        <v>47.05</v>
      </c>
    </row>
    <row r="212" spans="1:11" ht="63.75" hidden="1" x14ac:dyDescent="0.25">
      <c r="A212" s="20" t="s">
        <v>212</v>
      </c>
      <c r="B212" s="20" t="s">
        <v>203</v>
      </c>
      <c r="C212" s="4" t="s">
        <v>219</v>
      </c>
      <c r="D212" s="20" t="s">
        <v>381</v>
      </c>
      <c r="E212" s="20" t="s">
        <v>470</v>
      </c>
      <c r="F212" s="10">
        <v>202</v>
      </c>
      <c r="G212" s="12" t="s">
        <v>480</v>
      </c>
      <c r="H212" s="12">
        <v>8888</v>
      </c>
      <c r="I212" s="12">
        <v>8888</v>
      </c>
      <c r="J212" s="4">
        <v>780204</v>
      </c>
      <c r="K212" s="25">
        <v>8495.32</v>
      </c>
    </row>
    <row r="213" spans="1:11" ht="63.75" hidden="1" x14ac:dyDescent="0.25">
      <c r="A213" s="20" t="s">
        <v>212</v>
      </c>
      <c r="B213" s="20" t="s">
        <v>203</v>
      </c>
      <c r="C213" s="4" t="s">
        <v>219</v>
      </c>
      <c r="D213" s="20" t="s">
        <v>382</v>
      </c>
      <c r="E213" s="20" t="s">
        <v>450</v>
      </c>
      <c r="F213" s="10">
        <v>202</v>
      </c>
      <c r="G213" s="12" t="s">
        <v>480</v>
      </c>
      <c r="H213" s="12">
        <v>8888</v>
      </c>
      <c r="I213" s="12">
        <v>8888</v>
      </c>
      <c r="J213" s="4">
        <v>780204</v>
      </c>
      <c r="K213" s="25">
        <v>42.69</v>
      </c>
    </row>
    <row r="214" spans="1:11" ht="63.75" hidden="1" x14ac:dyDescent="0.25">
      <c r="A214" s="20" t="s">
        <v>212</v>
      </c>
      <c r="B214" s="20" t="s">
        <v>203</v>
      </c>
      <c r="C214" s="4" t="s">
        <v>219</v>
      </c>
      <c r="D214" s="20" t="s">
        <v>389</v>
      </c>
      <c r="E214" s="20" t="s">
        <v>471</v>
      </c>
      <c r="F214" s="10">
        <v>202</v>
      </c>
      <c r="G214" s="12" t="s">
        <v>480</v>
      </c>
      <c r="H214" s="12">
        <v>8888</v>
      </c>
      <c r="I214" s="12">
        <v>8888</v>
      </c>
      <c r="J214" s="4">
        <v>780204</v>
      </c>
      <c r="K214" s="25">
        <v>8495.32</v>
      </c>
    </row>
    <row r="215" spans="1:11" ht="63.75" hidden="1" x14ac:dyDescent="0.25">
      <c r="A215" s="20" t="s">
        <v>212</v>
      </c>
      <c r="B215" s="20" t="s">
        <v>203</v>
      </c>
      <c r="C215" s="4" t="s">
        <v>219</v>
      </c>
      <c r="D215" s="20" t="s">
        <v>390</v>
      </c>
      <c r="E215" s="20" t="s">
        <v>450</v>
      </c>
      <c r="F215" s="10">
        <v>202</v>
      </c>
      <c r="G215" s="12" t="s">
        <v>480</v>
      </c>
      <c r="H215" s="12">
        <v>8888</v>
      </c>
      <c r="I215" s="12">
        <v>8888</v>
      </c>
      <c r="J215" s="4">
        <v>780204</v>
      </c>
      <c r="K215" s="25">
        <v>42.69</v>
      </c>
    </row>
    <row r="216" spans="1:11" ht="63.75" hidden="1" x14ac:dyDescent="0.25">
      <c r="A216" s="20" t="s">
        <v>212</v>
      </c>
      <c r="B216" s="20" t="s">
        <v>203</v>
      </c>
      <c r="C216" s="4" t="s">
        <v>219</v>
      </c>
      <c r="D216" s="20" t="s">
        <v>401</v>
      </c>
      <c r="E216" s="20" t="s">
        <v>472</v>
      </c>
      <c r="F216" s="10">
        <v>202</v>
      </c>
      <c r="G216" s="12" t="s">
        <v>480</v>
      </c>
      <c r="H216" s="12">
        <v>8888</v>
      </c>
      <c r="I216" s="12">
        <v>8888</v>
      </c>
      <c r="J216" s="4">
        <v>780204</v>
      </c>
      <c r="K216" s="25">
        <v>7813.21</v>
      </c>
    </row>
    <row r="217" spans="1:11" ht="63.75" hidden="1" x14ac:dyDescent="0.25">
      <c r="A217" s="20" t="s">
        <v>212</v>
      </c>
      <c r="B217" s="20" t="s">
        <v>203</v>
      </c>
      <c r="C217" s="4" t="s">
        <v>219</v>
      </c>
      <c r="D217" s="20" t="s">
        <v>402</v>
      </c>
      <c r="E217" s="20" t="s">
        <v>450</v>
      </c>
      <c r="F217" s="10">
        <v>202</v>
      </c>
      <c r="G217" s="12" t="s">
        <v>480</v>
      </c>
      <c r="H217" s="12">
        <v>8888</v>
      </c>
      <c r="I217" s="12">
        <v>8888</v>
      </c>
      <c r="J217" s="4">
        <v>780204</v>
      </c>
      <c r="K217" s="25">
        <v>39.26</v>
      </c>
    </row>
    <row r="218" spans="1:11" ht="63.75" hidden="1" x14ac:dyDescent="0.25">
      <c r="A218" s="20" t="s">
        <v>212</v>
      </c>
      <c r="B218" s="20" t="s">
        <v>203</v>
      </c>
      <c r="C218" s="4" t="s">
        <v>219</v>
      </c>
      <c r="D218" s="20" t="s">
        <v>407</v>
      </c>
      <c r="E218" s="20" t="s">
        <v>473</v>
      </c>
      <c r="F218" s="10">
        <v>202</v>
      </c>
      <c r="G218" s="12" t="s">
        <v>480</v>
      </c>
      <c r="H218" s="12">
        <v>8888</v>
      </c>
      <c r="I218" s="12">
        <v>8888</v>
      </c>
      <c r="J218" s="4">
        <v>780204</v>
      </c>
      <c r="K218" s="25">
        <v>7627.18</v>
      </c>
    </row>
    <row r="219" spans="1:11" ht="63.75" hidden="1" x14ac:dyDescent="0.25">
      <c r="A219" s="20" t="s">
        <v>212</v>
      </c>
      <c r="B219" s="20" t="s">
        <v>203</v>
      </c>
      <c r="C219" s="4" t="s">
        <v>219</v>
      </c>
      <c r="D219" s="20" t="s">
        <v>408</v>
      </c>
      <c r="E219" s="20" t="s">
        <v>450</v>
      </c>
      <c r="F219" s="10">
        <v>202</v>
      </c>
      <c r="G219" s="12" t="s">
        <v>480</v>
      </c>
      <c r="H219" s="12">
        <v>8888</v>
      </c>
      <c r="I219" s="12">
        <v>8888</v>
      </c>
      <c r="J219" s="4">
        <v>780204</v>
      </c>
      <c r="K219" s="25">
        <v>38.33</v>
      </c>
    </row>
    <row r="220" spans="1:11" ht="63.75" hidden="1" x14ac:dyDescent="0.25">
      <c r="A220" s="20" t="s">
        <v>212</v>
      </c>
      <c r="B220" s="20" t="s">
        <v>203</v>
      </c>
      <c r="C220" s="4" t="s">
        <v>219</v>
      </c>
      <c r="D220" s="20" t="s">
        <v>415</v>
      </c>
      <c r="E220" s="20" t="s">
        <v>474</v>
      </c>
      <c r="F220" s="10">
        <v>202</v>
      </c>
      <c r="G220" s="12" t="s">
        <v>480</v>
      </c>
      <c r="H220" s="12">
        <v>8888</v>
      </c>
      <c r="I220" s="12">
        <v>8888</v>
      </c>
      <c r="J220" s="4">
        <v>780204</v>
      </c>
      <c r="K220" s="25">
        <v>9239.43</v>
      </c>
    </row>
    <row r="221" spans="1:11" ht="63.75" hidden="1" x14ac:dyDescent="0.25">
      <c r="A221" s="20" t="s">
        <v>212</v>
      </c>
      <c r="B221" s="20" t="s">
        <v>203</v>
      </c>
      <c r="C221" s="4" t="s">
        <v>219</v>
      </c>
      <c r="D221" s="20" t="s">
        <v>416</v>
      </c>
      <c r="E221" s="20" t="s">
        <v>450</v>
      </c>
      <c r="F221" s="10">
        <v>202</v>
      </c>
      <c r="G221" s="12" t="s">
        <v>480</v>
      </c>
      <c r="H221" s="12">
        <v>8888</v>
      </c>
      <c r="I221" s="12">
        <v>8888</v>
      </c>
      <c r="J221" s="4">
        <v>780204</v>
      </c>
      <c r="K221" s="25">
        <v>46.43</v>
      </c>
    </row>
    <row r="222" spans="1:11" ht="63.75" hidden="1" x14ac:dyDescent="0.25">
      <c r="A222" s="20" t="s">
        <v>212</v>
      </c>
      <c r="B222" s="20" t="s">
        <v>203</v>
      </c>
      <c r="C222" s="4" t="s">
        <v>219</v>
      </c>
      <c r="D222" s="20" t="s">
        <v>423</v>
      </c>
      <c r="E222" s="20" t="s">
        <v>475</v>
      </c>
      <c r="F222" s="10">
        <v>202</v>
      </c>
      <c r="G222" s="12" t="s">
        <v>480</v>
      </c>
      <c r="H222" s="12">
        <v>8888</v>
      </c>
      <c r="I222" s="12">
        <v>8888</v>
      </c>
      <c r="J222" s="4">
        <v>780204</v>
      </c>
      <c r="K222" s="25">
        <v>8619.34</v>
      </c>
    </row>
    <row r="223" spans="1:11" ht="63.75" hidden="1" x14ac:dyDescent="0.25">
      <c r="A223" s="20" t="s">
        <v>212</v>
      </c>
      <c r="B223" s="20" t="s">
        <v>203</v>
      </c>
      <c r="C223" s="4" t="s">
        <v>219</v>
      </c>
      <c r="D223" s="20" t="s">
        <v>424</v>
      </c>
      <c r="E223" s="20" t="s">
        <v>450</v>
      </c>
      <c r="F223" s="10">
        <v>202</v>
      </c>
      <c r="G223" s="12" t="s">
        <v>480</v>
      </c>
      <c r="H223" s="12">
        <v>8888</v>
      </c>
      <c r="I223" s="12">
        <v>8888</v>
      </c>
      <c r="J223" s="4">
        <v>780204</v>
      </c>
      <c r="K223" s="25">
        <v>43.31</v>
      </c>
    </row>
    <row r="224" spans="1:11" ht="63.75" hidden="1" x14ac:dyDescent="0.25">
      <c r="A224" s="20" t="s">
        <v>212</v>
      </c>
      <c r="B224" s="20" t="s">
        <v>203</v>
      </c>
      <c r="C224" s="4" t="s">
        <v>219</v>
      </c>
      <c r="D224" s="20" t="s">
        <v>430</v>
      </c>
      <c r="E224" s="20" t="s">
        <v>476</v>
      </c>
      <c r="F224" s="10">
        <v>202</v>
      </c>
      <c r="G224" s="12" t="s">
        <v>480</v>
      </c>
      <c r="H224" s="12">
        <v>8888</v>
      </c>
      <c r="I224" s="12">
        <v>8888</v>
      </c>
      <c r="J224" s="4">
        <v>780204</v>
      </c>
      <c r="K224" s="25">
        <v>7379.15</v>
      </c>
    </row>
    <row r="225" spans="1:11" ht="63.75" hidden="1" x14ac:dyDescent="0.25">
      <c r="A225" s="20" t="s">
        <v>212</v>
      </c>
      <c r="B225" s="20" t="s">
        <v>203</v>
      </c>
      <c r="C225" s="4" t="s">
        <v>219</v>
      </c>
      <c r="D225" s="20" t="s">
        <v>431</v>
      </c>
      <c r="E225" s="20" t="s">
        <v>450</v>
      </c>
      <c r="F225" s="10">
        <v>202</v>
      </c>
      <c r="G225" s="12" t="s">
        <v>480</v>
      </c>
      <c r="H225" s="12">
        <v>8888</v>
      </c>
      <c r="I225" s="12">
        <v>8888</v>
      </c>
      <c r="J225" s="4">
        <v>780204</v>
      </c>
      <c r="K225" s="25">
        <v>37.08</v>
      </c>
    </row>
    <row r="226" spans="1:11" ht="63.75" hidden="1" x14ac:dyDescent="0.25">
      <c r="A226" s="20" t="s">
        <v>212</v>
      </c>
      <c r="B226" s="20" t="s">
        <v>203</v>
      </c>
      <c r="C226" s="4" t="s">
        <v>219</v>
      </c>
      <c r="D226" s="20" t="s">
        <v>444</v>
      </c>
      <c r="E226" s="20" t="s">
        <v>477</v>
      </c>
      <c r="F226" s="10">
        <v>202</v>
      </c>
      <c r="G226" s="12" t="s">
        <v>480</v>
      </c>
      <c r="H226" s="12">
        <v>8888</v>
      </c>
      <c r="I226" s="12">
        <v>8888</v>
      </c>
      <c r="J226" s="4">
        <v>780204</v>
      </c>
      <c r="K226" s="25">
        <v>65000</v>
      </c>
    </row>
    <row r="227" spans="1:11" ht="63.75" hidden="1" x14ac:dyDescent="0.25">
      <c r="A227" s="20" t="s">
        <v>212</v>
      </c>
      <c r="B227" s="20" t="s">
        <v>203</v>
      </c>
      <c r="C227" s="4" t="s">
        <v>219</v>
      </c>
      <c r="D227" s="20" t="s">
        <v>482</v>
      </c>
      <c r="E227" s="20" t="s">
        <v>450</v>
      </c>
      <c r="F227" s="10">
        <v>202</v>
      </c>
      <c r="G227" s="12" t="s">
        <v>480</v>
      </c>
      <c r="H227" s="12">
        <v>8888</v>
      </c>
      <c r="I227" s="12">
        <v>8888</v>
      </c>
      <c r="J227" s="4">
        <v>780204</v>
      </c>
      <c r="K227" s="25">
        <v>326.63</v>
      </c>
    </row>
    <row r="228" spans="1:11" ht="63.75" hidden="1" x14ac:dyDescent="0.25">
      <c r="A228" s="20" t="s">
        <v>208</v>
      </c>
      <c r="B228" s="20" t="s">
        <v>203</v>
      </c>
      <c r="C228" s="4" t="s">
        <v>221</v>
      </c>
      <c r="D228" s="20" t="s">
        <v>222</v>
      </c>
      <c r="E228" s="20" t="s">
        <v>449</v>
      </c>
      <c r="F228" s="10">
        <v>202</v>
      </c>
      <c r="G228" s="12" t="s">
        <v>480</v>
      </c>
      <c r="H228" s="12">
        <v>8888</v>
      </c>
      <c r="I228" s="12">
        <v>8888</v>
      </c>
      <c r="J228" s="4">
        <v>780204</v>
      </c>
      <c r="K228" s="25">
        <v>4544.42</v>
      </c>
    </row>
    <row r="229" spans="1:11" ht="63.75" hidden="1" x14ac:dyDescent="0.25">
      <c r="A229" s="20" t="s">
        <v>208</v>
      </c>
      <c r="B229" s="20" t="s">
        <v>203</v>
      </c>
      <c r="C229" s="4" t="s">
        <v>221</v>
      </c>
      <c r="D229" s="20" t="s">
        <v>223</v>
      </c>
      <c r="E229" s="20" t="s">
        <v>450</v>
      </c>
      <c r="F229" s="10">
        <v>202</v>
      </c>
      <c r="G229" s="12" t="s">
        <v>480</v>
      </c>
      <c r="H229" s="12">
        <v>8888</v>
      </c>
      <c r="I229" s="12">
        <v>8888</v>
      </c>
      <c r="J229" s="4">
        <v>780204</v>
      </c>
      <c r="K229" s="25">
        <v>22.84</v>
      </c>
    </row>
    <row r="230" spans="1:11" ht="63.75" hidden="1" x14ac:dyDescent="0.25">
      <c r="A230" s="20" t="s">
        <v>208</v>
      </c>
      <c r="B230" s="20" t="s">
        <v>203</v>
      </c>
      <c r="C230" s="4" t="s">
        <v>483</v>
      </c>
      <c r="D230" s="20" t="s">
        <v>230</v>
      </c>
      <c r="E230" s="20" t="s">
        <v>451</v>
      </c>
      <c r="F230" s="10">
        <v>202</v>
      </c>
      <c r="G230" s="12" t="s">
        <v>480</v>
      </c>
      <c r="H230" s="12">
        <v>8888</v>
      </c>
      <c r="I230" s="12">
        <v>8888</v>
      </c>
      <c r="J230" s="4">
        <v>780204</v>
      </c>
      <c r="K230" s="25">
        <v>7414.58</v>
      </c>
    </row>
    <row r="231" spans="1:11" ht="63.75" hidden="1" x14ac:dyDescent="0.25">
      <c r="A231" s="20" t="s">
        <v>208</v>
      </c>
      <c r="B231" s="20" t="s">
        <v>203</v>
      </c>
      <c r="C231" s="4" t="s">
        <v>483</v>
      </c>
      <c r="D231" s="20" t="s">
        <v>231</v>
      </c>
      <c r="E231" s="20" t="s">
        <v>450</v>
      </c>
      <c r="F231" s="10">
        <v>202</v>
      </c>
      <c r="G231" s="12" t="s">
        <v>480</v>
      </c>
      <c r="H231" s="12">
        <v>8888</v>
      </c>
      <c r="I231" s="12">
        <v>8888</v>
      </c>
      <c r="J231" s="4">
        <v>780204</v>
      </c>
      <c r="K231" s="25">
        <v>37.26</v>
      </c>
    </row>
    <row r="232" spans="1:11" ht="63.75" hidden="1" x14ac:dyDescent="0.25">
      <c r="A232" s="20" t="s">
        <v>208</v>
      </c>
      <c r="B232" s="20" t="s">
        <v>203</v>
      </c>
      <c r="C232" s="4" t="s">
        <v>221</v>
      </c>
      <c r="D232" s="20" t="s">
        <v>238</v>
      </c>
      <c r="E232" s="20" t="s">
        <v>452</v>
      </c>
      <c r="F232" s="10">
        <v>202</v>
      </c>
      <c r="G232" s="12" t="s">
        <v>480</v>
      </c>
      <c r="H232" s="12">
        <v>8888</v>
      </c>
      <c r="I232" s="12">
        <v>8888</v>
      </c>
      <c r="J232" s="4">
        <v>780204</v>
      </c>
      <c r="K232" s="25">
        <v>5939.64</v>
      </c>
    </row>
    <row r="233" spans="1:11" ht="63.75" hidden="1" x14ac:dyDescent="0.25">
      <c r="A233" s="20" t="s">
        <v>208</v>
      </c>
      <c r="B233" s="20" t="s">
        <v>203</v>
      </c>
      <c r="C233" s="4" t="s">
        <v>221</v>
      </c>
      <c r="D233" s="20" t="s">
        <v>239</v>
      </c>
      <c r="E233" s="20" t="s">
        <v>450</v>
      </c>
      <c r="F233" s="10">
        <v>202</v>
      </c>
      <c r="G233" s="12" t="s">
        <v>480</v>
      </c>
      <c r="H233" s="12">
        <v>8888</v>
      </c>
      <c r="I233" s="12">
        <v>8888</v>
      </c>
      <c r="J233" s="4">
        <v>780204</v>
      </c>
      <c r="K233" s="25">
        <v>29.85</v>
      </c>
    </row>
    <row r="234" spans="1:11" ht="63.75" hidden="1" x14ac:dyDescent="0.25">
      <c r="A234" s="20" t="s">
        <v>208</v>
      </c>
      <c r="B234" s="20" t="s">
        <v>203</v>
      </c>
      <c r="C234" s="4" t="s">
        <v>221</v>
      </c>
      <c r="D234" s="20" t="s">
        <v>248</v>
      </c>
      <c r="E234" s="20" t="s">
        <v>453</v>
      </c>
      <c r="F234" s="10">
        <v>202</v>
      </c>
      <c r="G234" s="12" t="s">
        <v>480</v>
      </c>
      <c r="H234" s="12">
        <v>8888</v>
      </c>
      <c r="I234" s="12">
        <v>8888</v>
      </c>
      <c r="J234" s="4">
        <v>780204</v>
      </c>
      <c r="K234" s="25">
        <v>5341.69</v>
      </c>
    </row>
    <row r="235" spans="1:11" ht="63.75" hidden="1" x14ac:dyDescent="0.25">
      <c r="A235" s="20" t="s">
        <v>208</v>
      </c>
      <c r="B235" s="20" t="s">
        <v>203</v>
      </c>
      <c r="C235" s="4" t="s">
        <v>221</v>
      </c>
      <c r="D235" s="20" t="s">
        <v>249</v>
      </c>
      <c r="E235" s="20" t="s">
        <v>450</v>
      </c>
      <c r="F235" s="10">
        <v>202</v>
      </c>
      <c r="G235" s="12" t="s">
        <v>480</v>
      </c>
      <c r="H235" s="12">
        <v>8888</v>
      </c>
      <c r="I235" s="12">
        <v>8888</v>
      </c>
      <c r="J235" s="4">
        <v>780204</v>
      </c>
      <c r="K235" s="25">
        <v>26.84</v>
      </c>
    </row>
    <row r="236" spans="1:11" ht="63.75" hidden="1" x14ac:dyDescent="0.25">
      <c r="A236" s="20" t="s">
        <v>208</v>
      </c>
      <c r="B236" s="20" t="s">
        <v>203</v>
      </c>
      <c r="C236" s="4" t="s">
        <v>221</v>
      </c>
      <c r="D236" s="20" t="s">
        <v>256</v>
      </c>
      <c r="E236" s="20" t="s">
        <v>454</v>
      </c>
      <c r="F236" s="10">
        <v>202</v>
      </c>
      <c r="G236" s="12" t="s">
        <v>480</v>
      </c>
      <c r="H236" s="12">
        <v>8888</v>
      </c>
      <c r="I236" s="12">
        <v>8888</v>
      </c>
      <c r="J236" s="4">
        <v>780204</v>
      </c>
      <c r="K236" s="25">
        <v>6936.23</v>
      </c>
    </row>
    <row r="237" spans="1:11" ht="63.75" hidden="1" x14ac:dyDescent="0.25">
      <c r="A237" s="20" t="s">
        <v>208</v>
      </c>
      <c r="B237" s="20" t="s">
        <v>203</v>
      </c>
      <c r="C237" s="4" t="s">
        <v>221</v>
      </c>
      <c r="D237" s="20" t="s">
        <v>257</v>
      </c>
      <c r="E237" s="20" t="s">
        <v>450</v>
      </c>
      <c r="F237" s="10">
        <v>202</v>
      </c>
      <c r="G237" s="12" t="s">
        <v>480</v>
      </c>
      <c r="H237" s="12">
        <v>8888</v>
      </c>
      <c r="I237" s="12">
        <v>8888</v>
      </c>
      <c r="J237" s="4">
        <v>780204</v>
      </c>
      <c r="K237" s="25">
        <v>34.86</v>
      </c>
    </row>
    <row r="238" spans="1:11" ht="63.75" hidden="1" x14ac:dyDescent="0.25">
      <c r="A238" s="20" t="s">
        <v>208</v>
      </c>
      <c r="B238" s="20" t="s">
        <v>203</v>
      </c>
      <c r="C238" s="4" t="s">
        <v>221</v>
      </c>
      <c r="D238" s="20" t="s">
        <v>271</v>
      </c>
      <c r="E238" s="20" t="s">
        <v>456</v>
      </c>
      <c r="F238" s="10">
        <v>202</v>
      </c>
      <c r="G238" s="12" t="s">
        <v>480</v>
      </c>
      <c r="H238" s="12">
        <v>8888</v>
      </c>
      <c r="I238" s="12">
        <v>8888</v>
      </c>
      <c r="J238" s="4">
        <v>780204</v>
      </c>
      <c r="K238" s="25">
        <v>5979.5</v>
      </c>
    </row>
    <row r="239" spans="1:11" ht="63.75" hidden="1" x14ac:dyDescent="0.25">
      <c r="A239" s="20" t="s">
        <v>208</v>
      </c>
      <c r="B239" s="20" t="s">
        <v>203</v>
      </c>
      <c r="C239" s="4" t="s">
        <v>221</v>
      </c>
      <c r="D239" s="20" t="s">
        <v>272</v>
      </c>
      <c r="E239" s="20" t="s">
        <v>450</v>
      </c>
      <c r="F239" s="10">
        <v>202</v>
      </c>
      <c r="G239" s="12" t="s">
        <v>480</v>
      </c>
      <c r="H239" s="12">
        <v>8888</v>
      </c>
      <c r="I239" s="12">
        <v>8888</v>
      </c>
      <c r="J239" s="4">
        <v>780204</v>
      </c>
      <c r="K239" s="25">
        <v>30.05</v>
      </c>
    </row>
    <row r="240" spans="1:11" ht="63.75" hidden="1" x14ac:dyDescent="0.25">
      <c r="A240" s="20" t="s">
        <v>208</v>
      </c>
      <c r="B240" s="20" t="s">
        <v>203</v>
      </c>
      <c r="C240" s="4" t="s">
        <v>221</v>
      </c>
      <c r="D240" s="20" t="s">
        <v>280</v>
      </c>
      <c r="E240" s="20" t="s">
        <v>457</v>
      </c>
      <c r="F240" s="10">
        <v>202</v>
      </c>
      <c r="G240" s="12" t="s">
        <v>480</v>
      </c>
      <c r="H240" s="12">
        <v>8888</v>
      </c>
      <c r="I240" s="12">
        <v>8888</v>
      </c>
      <c r="J240" s="4">
        <v>780204</v>
      </c>
      <c r="K240" s="25">
        <v>5501.14</v>
      </c>
    </row>
    <row r="241" spans="1:11" ht="63.75" hidden="1" x14ac:dyDescent="0.25">
      <c r="A241" s="20" t="s">
        <v>208</v>
      </c>
      <c r="B241" s="20" t="s">
        <v>203</v>
      </c>
      <c r="C241" s="4" t="s">
        <v>221</v>
      </c>
      <c r="D241" s="20" t="s">
        <v>281</v>
      </c>
      <c r="E241" s="20" t="s">
        <v>450</v>
      </c>
      <c r="F241" s="10">
        <v>202</v>
      </c>
      <c r="G241" s="12" t="s">
        <v>480</v>
      </c>
      <c r="H241" s="12">
        <v>8888</v>
      </c>
      <c r="I241" s="12">
        <v>8888</v>
      </c>
      <c r="J241" s="4">
        <v>780204</v>
      </c>
      <c r="K241" s="25">
        <v>27.64</v>
      </c>
    </row>
    <row r="242" spans="1:11" ht="63.75" hidden="1" x14ac:dyDescent="0.25">
      <c r="A242" s="20" t="s">
        <v>208</v>
      </c>
      <c r="B242" s="20" t="s">
        <v>203</v>
      </c>
      <c r="C242" s="4" t="s">
        <v>221</v>
      </c>
      <c r="D242" s="20" t="s">
        <v>288</v>
      </c>
      <c r="E242" s="20" t="s">
        <v>458</v>
      </c>
      <c r="F242" s="10">
        <v>202</v>
      </c>
      <c r="G242" s="12" t="s">
        <v>480</v>
      </c>
      <c r="H242" s="12">
        <v>8888</v>
      </c>
      <c r="I242" s="12">
        <v>8888</v>
      </c>
      <c r="J242" s="4">
        <v>780204</v>
      </c>
      <c r="K242" s="25">
        <v>4982.92</v>
      </c>
    </row>
    <row r="243" spans="1:11" ht="63.75" hidden="1" x14ac:dyDescent="0.25">
      <c r="A243" s="20" t="s">
        <v>208</v>
      </c>
      <c r="B243" s="20" t="s">
        <v>203</v>
      </c>
      <c r="C243" s="4" t="s">
        <v>221</v>
      </c>
      <c r="D243" s="20" t="s">
        <v>289</v>
      </c>
      <c r="E243" s="20" t="s">
        <v>450</v>
      </c>
      <c r="F243" s="10">
        <v>202</v>
      </c>
      <c r="G243" s="12" t="s">
        <v>480</v>
      </c>
      <c r="H243" s="12">
        <v>8888</v>
      </c>
      <c r="I243" s="12">
        <v>8888</v>
      </c>
      <c r="J243" s="4">
        <v>780204</v>
      </c>
      <c r="K243" s="25">
        <v>25.04</v>
      </c>
    </row>
    <row r="244" spans="1:11" ht="63.75" hidden="1" x14ac:dyDescent="0.25">
      <c r="A244" s="20" t="s">
        <v>208</v>
      </c>
      <c r="B244" s="20" t="s">
        <v>203</v>
      </c>
      <c r="C244" s="4" t="s">
        <v>221</v>
      </c>
      <c r="D244" s="20" t="s">
        <v>296</v>
      </c>
      <c r="E244" s="20" t="s">
        <v>459</v>
      </c>
      <c r="F244" s="10">
        <v>202</v>
      </c>
      <c r="G244" s="12" t="s">
        <v>480</v>
      </c>
      <c r="H244" s="12">
        <v>8888</v>
      </c>
      <c r="I244" s="12">
        <v>8888</v>
      </c>
      <c r="J244" s="4">
        <v>780204</v>
      </c>
      <c r="K244" s="25">
        <v>7135.54</v>
      </c>
    </row>
    <row r="245" spans="1:11" ht="63.75" hidden="1" x14ac:dyDescent="0.25">
      <c r="A245" s="20" t="s">
        <v>208</v>
      </c>
      <c r="B245" s="20" t="s">
        <v>203</v>
      </c>
      <c r="C245" s="4" t="s">
        <v>221</v>
      </c>
      <c r="D245" s="20" t="s">
        <v>297</v>
      </c>
      <c r="E245" s="20" t="s">
        <v>450</v>
      </c>
      <c r="F245" s="10">
        <v>202</v>
      </c>
      <c r="G245" s="12" t="s">
        <v>480</v>
      </c>
      <c r="H245" s="12">
        <v>8888</v>
      </c>
      <c r="I245" s="12">
        <v>8888</v>
      </c>
      <c r="J245" s="4">
        <v>780204</v>
      </c>
      <c r="K245" s="25">
        <v>35.86</v>
      </c>
    </row>
    <row r="246" spans="1:11" ht="63.75" hidden="1" x14ac:dyDescent="0.25">
      <c r="A246" s="20" t="s">
        <v>208</v>
      </c>
      <c r="B246" s="20" t="s">
        <v>203</v>
      </c>
      <c r="C246" s="4" t="s">
        <v>221</v>
      </c>
      <c r="D246" s="20" t="s">
        <v>304</v>
      </c>
      <c r="E246" s="20" t="s">
        <v>460</v>
      </c>
      <c r="F246" s="10">
        <v>202</v>
      </c>
      <c r="G246" s="12" t="s">
        <v>480</v>
      </c>
      <c r="H246" s="12">
        <v>8888</v>
      </c>
      <c r="I246" s="12">
        <v>8888</v>
      </c>
      <c r="J246" s="4">
        <v>780204</v>
      </c>
      <c r="K246" s="25">
        <v>6418</v>
      </c>
    </row>
    <row r="247" spans="1:11" ht="63.75" hidden="1" x14ac:dyDescent="0.25">
      <c r="A247" s="20" t="s">
        <v>208</v>
      </c>
      <c r="B247" s="20" t="s">
        <v>203</v>
      </c>
      <c r="C247" s="4" t="s">
        <v>221</v>
      </c>
      <c r="D247" s="20" t="s">
        <v>305</v>
      </c>
      <c r="E247" s="20" t="s">
        <v>450</v>
      </c>
      <c r="F247" s="10">
        <v>202</v>
      </c>
      <c r="G247" s="12" t="s">
        <v>480</v>
      </c>
      <c r="H247" s="12">
        <v>8888</v>
      </c>
      <c r="I247" s="12">
        <v>8888</v>
      </c>
      <c r="J247" s="4">
        <v>780204</v>
      </c>
      <c r="K247" s="25">
        <v>32.25</v>
      </c>
    </row>
    <row r="248" spans="1:11" ht="63.75" hidden="1" x14ac:dyDescent="0.25">
      <c r="A248" s="20" t="s">
        <v>208</v>
      </c>
      <c r="B248" s="20" t="s">
        <v>203</v>
      </c>
      <c r="C248" s="4" t="s">
        <v>221</v>
      </c>
      <c r="D248" s="20" t="s">
        <v>312</v>
      </c>
      <c r="E248" s="20" t="s">
        <v>461</v>
      </c>
      <c r="F248" s="10">
        <v>202</v>
      </c>
      <c r="G248" s="12" t="s">
        <v>480</v>
      </c>
      <c r="H248" s="12">
        <v>8888</v>
      </c>
      <c r="I248" s="12">
        <v>8888</v>
      </c>
      <c r="J248" s="4">
        <v>780204</v>
      </c>
      <c r="K248" s="25">
        <v>7972.66</v>
      </c>
    </row>
    <row r="249" spans="1:11" ht="63.75" hidden="1" x14ac:dyDescent="0.25">
      <c r="A249" s="20" t="s">
        <v>208</v>
      </c>
      <c r="B249" s="20" t="s">
        <v>203</v>
      </c>
      <c r="C249" s="4" t="s">
        <v>221</v>
      </c>
      <c r="D249" s="20" t="s">
        <v>313</v>
      </c>
      <c r="E249" s="20" t="s">
        <v>450</v>
      </c>
      <c r="F249" s="10">
        <v>202</v>
      </c>
      <c r="G249" s="12" t="s">
        <v>480</v>
      </c>
      <c r="H249" s="12">
        <v>8888</v>
      </c>
      <c r="I249" s="12">
        <v>8888</v>
      </c>
      <c r="J249" s="4">
        <v>780204</v>
      </c>
      <c r="K249" s="25">
        <v>40.06</v>
      </c>
    </row>
    <row r="250" spans="1:11" ht="63.75" hidden="1" x14ac:dyDescent="0.25">
      <c r="A250" s="20" t="s">
        <v>208</v>
      </c>
      <c r="B250" s="20" t="s">
        <v>203</v>
      </c>
      <c r="C250" s="4" t="s">
        <v>221</v>
      </c>
      <c r="D250" s="20" t="s">
        <v>320</v>
      </c>
      <c r="E250" s="20" t="s">
        <v>462</v>
      </c>
      <c r="F250" s="10">
        <v>202</v>
      </c>
      <c r="G250" s="12" t="s">
        <v>480</v>
      </c>
      <c r="H250" s="12">
        <v>8888</v>
      </c>
      <c r="I250" s="12">
        <v>8888</v>
      </c>
      <c r="J250" s="4">
        <v>780204</v>
      </c>
      <c r="K250" s="25">
        <v>7534.17</v>
      </c>
    </row>
    <row r="251" spans="1:11" ht="63.75" hidden="1" x14ac:dyDescent="0.25">
      <c r="A251" s="20" t="s">
        <v>208</v>
      </c>
      <c r="B251" s="20" t="s">
        <v>203</v>
      </c>
      <c r="C251" s="4" t="s">
        <v>221</v>
      </c>
      <c r="D251" s="20" t="s">
        <v>321</v>
      </c>
      <c r="E251" s="20" t="s">
        <v>450</v>
      </c>
      <c r="F251" s="10">
        <v>202</v>
      </c>
      <c r="G251" s="12" t="s">
        <v>480</v>
      </c>
      <c r="H251" s="12">
        <v>8888</v>
      </c>
      <c r="I251" s="12">
        <v>8888</v>
      </c>
      <c r="J251" s="4">
        <v>780204</v>
      </c>
      <c r="K251" s="25">
        <v>37.86</v>
      </c>
    </row>
    <row r="252" spans="1:11" ht="63.75" hidden="1" x14ac:dyDescent="0.25">
      <c r="A252" s="20" t="s">
        <v>208</v>
      </c>
      <c r="B252" s="20" t="s">
        <v>203</v>
      </c>
      <c r="C252" s="4" t="s">
        <v>221</v>
      </c>
      <c r="D252" s="20" t="s">
        <v>328</v>
      </c>
      <c r="E252" s="20" t="s">
        <v>463</v>
      </c>
      <c r="F252" s="10">
        <v>202</v>
      </c>
      <c r="G252" s="12" t="s">
        <v>480</v>
      </c>
      <c r="H252" s="12">
        <v>8888</v>
      </c>
      <c r="I252" s="12">
        <v>8888</v>
      </c>
      <c r="J252" s="4">
        <v>780204</v>
      </c>
      <c r="K252" s="25">
        <v>6776.76</v>
      </c>
    </row>
    <row r="253" spans="1:11" ht="63.75" hidden="1" x14ac:dyDescent="0.25">
      <c r="A253" s="20" t="s">
        <v>208</v>
      </c>
      <c r="B253" s="20" t="s">
        <v>203</v>
      </c>
      <c r="C253" s="4" t="s">
        <v>221</v>
      </c>
      <c r="D253" s="20" t="s">
        <v>329</v>
      </c>
      <c r="E253" s="20" t="s">
        <v>450</v>
      </c>
      <c r="F253" s="10">
        <v>202</v>
      </c>
      <c r="G253" s="12" t="s">
        <v>480</v>
      </c>
      <c r="H253" s="12">
        <v>8888</v>
      </c>
      <c r="I253" s="12">
        <v>8888</v>
      </c>
      <c r="J253" s="4">
        <v>780204</v>
      </c>
      <c r="K253" s="25">
        <v>34.049999999999997</v>
      </c>
    </row>
    <row r="254" spans="1:11" ht="63.75" hidden="1" x14ac:dyDescent="0.25">
      <c r="A254" s="20" t="s">
        <v>208</v>
      </c>
      <c r="B254" s="20" t="s">
        <v>203</v>
      </c>
      <c r="C254" s="4" t="s">
        <v>221</v>
      </c>
      <c r="D254" s="20" t="s">
        <v>337</v>
      </c>
      <c r="E254" s="20" t="s">
        <v>464</v>
      </c>
      <c r="F254" s="10">
        <v>202</v>
      </c>
      <c r="G254" s="12" t="s">
        <v>480</v>
      </c>
      <c r="H254" s="12">
        <v>8888</v>
      </c>
      <c r="I254" s="12">
        <v>8888</v>
      </c>
      <c r="J254" s="4">
        <v>780204</v>
      </c>
      <c r="K254" s="25">
        <v>6896.36</v>
      </c>
    </row>
    <row r="255" spans="1:11" ht="63.75" hidden="1" x14ac:dyDescent="0.25">
      <c r="A255" s="20" t="s">
        <v>208</v>
      </c>
      <c r="B255" s="20" t="s">
        <v>203</v>
      </c>
      <c r="C255" s="4" t="s">
        <v>221</v>
      </c>
      <c r="D255" s="20" t="s">
        <v>338</v>
      </c>
      <c r="E255" s="20" t="s">
        <v>450</v>
      </c>
      <c r="F255" s="10">
        <v>202</v>
      </c>
      <c r="G255" s="12" t="s">
        <v>480</v>
      </c>
      <c r="H255" s="12">
        <v>8888</v>
      </c>
      <c r="I255" s="12">
        <v>8888</v>
      </c>
      <c r="J255" s="4">
        <v>780204</v>
      </c>
      <c r="K255" s="25">
        <v>34.659999999999997</v>
      </c>
    </row>
    <row r="256" spans="1:11" ht="63.75" hidden="1" x14ac:dyDescent="0.25">
      <c r="A256" s="20" t="s">
        <v>208</v>
      </c>
      <c r="B256" s="20" t="s">
        <v>203</v>
      </c>
      <c r="C256" s="4" t="s">
        <v>221</v>
      </c>
      <c r="D256" s="20" t="s">
        <v>345</v>
      </c>
      <c r="E256" s="20" t="s">
        <v>465</v>
      </c>
      <c r="F256" s="10">
        <v>202</v>
      </c>
      <c r="G256" s="12" t="s">
        <v>480</v>
      </c>
      <c r="H256" s="12">
        <v>8888</v>
      </c>
      <c r="I256" s="12">
        <v>8888</v>
      </c>
      <c r="J256" s="4">
        <v>780204</v>
      </c>
      <c r="K256" s="25">
        <v>4823.46</v>
      </c>
    </row>
    <row r="257" spans="1:11" ht="63.75" hidden="1" x14ac:dyDescent="0.25">
      <c r="A257" s="20" t="s">
        <v>208</v>
      </c>
      <c r="B257" s="20" t="s">
        <v>203</v>
      </c>
      <c r="C257" s="4" t="s">
        <v>221</v>
      </c>
      <c r="D257" s="20" t="s">
        <v>346</v>
      </c>
      <c r="E257" s="20" t="s">
        <v>450</v>
      </c>
      <c r="F257" s="10">
        <v>202</v>
      </c>
      <c r="G257" s="12" t="s">
        <v>480</v>
      </c>
      <c r="H257" s="12">
        <v>8888</v>
      </c>
      <c r="I257" s="12">
        <v>8888</v>
      </c>
      <c r="J257" s="4">
        <v>780204</v>
      </c>
      <c r="K257" s="25">
        <v>24.24</v>
      </c>
    </row>
    <row r="258" spans="1:11" ht="63.75" hidden="1" x14ac:dyDescent="0.25">
      <c r="A258" s="20" t="s">
        <v>208</v>
      </c>
      <c r="B258" s="20" t="s">
        <v>203</v>
      </c>
      <c r="C258" s="4" t="s">
        <v>221</v>
      </c>
      <c r="D258" s="20" t="s">
        <v>353</v>
      </c>
      <c r="E258" s="20" t="s">
        <v>466</v>
      </c>
      <c r="F258" s="10">
        <v>202</v>
      </c>
      <c r="G258" s="12" t="s">
        <v>480</v>
      </c>
      <c r="H258" s="12">
        <v>8888</v>
      </c>
      <c r="I258" s="12">
        <v>8888</v>
      </c>
      <c r="J258" s="4">
        <v>780204</v>
      </c>
      <c r="K258" s="25">
        <v>5660.59</v>
      </c>
    </row>
    <row r="259" spans="1:11" ht="63.75" hidden="1" x14ac:dyDescent="0.25">
      <c r="A259" s="20" t="s">
        <v>208</v>
      </c>
      <c r="B259" s="20" t="s">
        <v>203</v>
      </c>
      <c r="C259" s="4" t="s">
        <v>221</v>
      </c>
      <c r="D259" s="20" t="s">
        <v>354</v>
      </c>
      <c r="E259" s="20" t="s">
        <v>450</v>
      </c>
      <c r="F259" s="10">
        <v>202</v>
      </c>
      <c r="G259" s="12" t="s">
        <v>480</v>
      </c>
      <c r="H259" s="12">
        <v>8888</v>
      </c>
      <c r="I259" s="12">
        <v>8888</v>
      </c>
      <c r="J259" s="4">
        <v>780204</v>
      </c>
      <c r="K259" s="25">
        <v>28.45</v>
      </c>
    </row>
    <row r="260" spans="1:11" ht="63.75" hidden="1" x14ac:dyDescent="0.25">
      <c r="A260" s="20" t="s">
        <v>208</v>
      </c>
      <c r="B260" s="20" t="s">
        <v>203</v>
      </c>
      <c r="C260" s="4" t="s">
        <v>221</v>
      </c>
      <c r="D260" s="20" t="s">
        <v>361</v>
      </c>
      <c r="E260" s="20" t="s">
        <v>467</v>
      </c>
      <c r="F260" s="10">
        <v>202</v>
      </c>
      <c r="G260" s="12" t="s">
        <v>480</v>
      </c>
      <c r="H260" s="12">
        <v>8888</v>
      </c>
      <c r="I260" s="12">
        <v>8888</v>
      </c>
      <c r="J260" s="4">
        <v>780204</v>
      </c>
      <c r="K260" s="25">
        <v>4664.01</v>
      </c>
    </row>
    <row r="261" spans="1:11" ht="63.75" hidden="1" x14ac:dyDescent="0.25">
      <c r="A261" s="20" t="s">
        <v>208</v>
      </c>
      <c r="B261" s="20" t="s">
        <v>203</v>
      </c>
      <c r="C261" s="4" t="s">
        <v>221</v>
      </c>
      <c r="D261" s="20" t="s">
        <v>362</v>
      </c>
      <c r="E261" s="20" t="s">
        <v>448</v>
      </c>
      <c r="F261" s="10">
        <v>202</v>
      </c>
      <c r="G261" s="12" t="s">
        <v>480</v>
      </c>
      <c r="H261" s="12">
        <v>8888</v>
      </c>
      <c r="I261" s="12">
        <v>8888</v>
      </c>
      <c r="J261" s="4">
        <v>780204</v>
      </c>
      <c r="K261" s="25">
        <v>23.44</v>
      </c>
    </row>
    <row r="262" spans="1:11" ht="63.75" hidden="1" x14ac:dyDescent="0.25">
      <c r="A262" s="20" t="s">
        <v>208</v>
      </c>
      <c r="B262" s="20" t="s">
        <v>203</v>
      </c>
      <c r="C262" s="4" t="s">
        <v>221</v>
      </c>
      <c r="D262" s="20" t="s">
        <v>369</v>
      </c>
      <c r="E262" s="20" t="s">
        <v>468</v>
      </c>
      <c r="F262" s="10">
        <v>202</v>
      </c>
      <c r="G262" s="12" t="s">
        <v>480</v>
      </c>
      <c r="H262" s="12">
        <v>8888</v>
      </c>
      <c r="I262" s="12">
        <v>8888</v>
      </c>
      <c r="J262" s="4">
        <v>780204</v>
      </c>
      <c r="K262" s="25">
        <v>4504.5600000000004</v>
      </c>
    </row>
    <row r="263" spans="1:11" ht="63.75" hidden="1" x14ac:dyDescent="0.25">
      <c r="A263" s="20" t="s">
        <v>208</v>
      </c>
      <c r="B263" s="20" t="s">
        <v>203</v>
      </c>
      <c r="C263" s="4" t="s">
        <v>221</v>
      </c>
      <c r="D263" s="20" t="s">
        <v>370</v>
      </c>
      <c r="E263" s="20" t="s">
        <v>450</v>
      </c>
      <c r="F263" s="10">
        <v>202</v>
      </c>
      <c r="G263" s="12" t="s">
        <v>480</v>
      </c>
      <c r="H263" s="12">
        <v>8888</v>
      </c>
      <c r="I263" s="12">
        <v>8888</v>
      </c>
      <c r="J263" s="4">
        <v>780204</v>
      </c>
      <c r="K263" s="25">
        <v>22.64</v>
      </c>
    </row>
    <row r="264" spans="1:11" ht="63.75" hidden="1" x14ac:dyDescent="0.25">
      <c r="A264" s="20" t="s">
        <v>208</v>
      </c>
      <c r="B264" s="20" t="s">
        <v>203</v>
      </c>
      <c r="C264" s="4" t="s">
        <v>221</v>
      </c>
      <c r="D264" s="20" t="s">
        <v>377</v>
      </c>
      <c r="E264" s="20" t="s">
        <v>469</v>
      </c>
      <c r="F264" s="10">
        <v>202</v>
      </c>
      <c r="G264" s="12" t="s">
        <v>480</v>
      </c>
      <c r="H264" s="12">
        <v>8888</v>
      </c>
      <c r="I264" s="12">
        <v>8888</v>
      </c>
      <c r="J264" s="4">
        <v>780204</v>
      </c>
      <c r="K264" s="25">
        <v>6019.37</v>
      </c>
    </row>
    <row r="265" spans="1:11" ht="63.75" hidden="1" x14ac:dyDescent="0.25">
      <c r="A265" s="20" t="s">
        <v>208</v>
      </c>
      <c r="B265" s="20" t="s">
        <v>203</v>
      </c>
      <c r="C265" s="4" t="s">
        <v>221</v>
      </c>
      <c r="D265" s="20" t="s">
        <v>378</v>
      </c>
      <c r="E265" s="20" t="s">
        <v>450</v>
      </c>
      <c r="F265" s="10">
        <v>202</v>
      </c>
      <c r="G265" s="12" t="s">
        <v>480</v>
      </c>
      <c r="H265" s="12">
        <v>8888</v>
      </c>
      <c r="I265" s="12">
        <v>8888</v>
      </c>
      <c r="J265" s="4">
        <v>780204</v>
      </c>
      <c r="K265" s="25">
        <v>30.25</v>
      </c>
    </row>
    <row r="266" spans="1:11" ht="63.75" hidden="1" x14ac:dyDescent="0.25">
      <c r="A266" s="20" t="s">
        <v>208</v>
      </c>
      <c r="B266" s="20" t="s">
        <v>203</v>
      </c>
      <c r="C266" s="4" t="s">
        <v>221</v>
      </c>
      <c r="D266" s="20" t="s">
        <v>385</v>
      </c>
      <c r="E266" s="20" t="s">
        <v>470</v>
      </c>
      <c r="F266" s="10">
        <v>202</v>
      </c>
      <c r="G266" s="12" t="s">
        <v>480</v>
      </c>
      <c r="H266" s="12">
        <v>8888</v>
      </c>
      <c r="I266" s="12">
        <v>8888</v>
      </c>
      <c r="J266" s="4">
        <v>780204</v>
      </c>
      <c r="K266" s="25">
        <v>5461.28</v>
      </c>
    </row>
    <row r="267" spans="1:11" ht="63.75" hidden="1" x14ac:dyDescent="0.25">
      <c r="A267" s="20" t="s">
        <v>208</v>
      </c>
      <c r="B267" s="20" t="s">
        <v>203</v>
      </c>
      <c r="C267" s="4" t="s">
        <v>221</v>
      </c>
      <c r="D267" s="20" t="s">
        <v>386</v>
      </c>
      <c r="E267" s="20" t="s">
        <v>450</v>
      </c>
      <c r="F267" s="10">
        <v>202</v>
      </c>
      <c r="G267" s="12" t="s">
        <v>480</v>
      </c>
      <c r="H267" s="12">
        <v>8888</v>
      </c>
      <c r="I267" s="12">
        <v>8888</v>
      </c>
      <c r="J267" s="4">
        <v>780204</v>
      </c>
      <c r="K267" s="25">
        <v>27.44</v>
      </c>
    </row>
    <row r="268" spans="1:11" ht="63.75" hidden="1" x14ac:dyDescent="0.25">
      <c r="A268" s="20" t="s">
        <v>208</v>
      </c>
      <c r="B268" s="20" t="s">
        <v>203</v>
      </c>
      <c r="C268" s="4" t="s">
        <v>221</v>
      </c>
      <c r="D268" s="20" t="s">
        <v>393</v>
      </c>
      <c r="E268" s="20" t="s">
        <v>471</v>
      </c>
      <c r="F268" s="10">
        <v>202</v>
      </c>
      <c r="G268" s="12" t="s">
        <v>480</v>
      </c>
      <c r="H268" s="12">
        <v>8888</v>
      </c>
      <c r="I268" s="12">
        <v>8888</v>
      </c>
      <c r="J268" s="4">
        <v>780204</v>
      </c>
      <c r="K268" s="25">
        <v>5461.28</v>
      </c>
    </row>
    <row r="269" spans="1:11" ht="63.75" hidden="1" x14ac:dyDescent="0.25">
      <c r="A269" s="20" t="s">
        <v>208</v>
      </c>
      <c r="B269" s="20" t="s">
        <v>203</v>
      </c>
      <c r="C269" s="4" t="s">
        <v>221</v>
      </c>
      <c r="D269" s="20" t="s">
        <v>394</v>
      </c>
      <c r="E269" s="20" t="s">
        <v>450</v>
      </c>
      <c r="F269" s="10">
        <v>202</v>
      </c>
      <c r="G269" s="12" t="s">
        <v>480</v>
      </c>
      <c r="H269" s="12">
        <v>8888</v>
      </c>
      <c r="I269" s="12">
        <v>8888</v>
      </c>
      <c r="J269" s="4">
        <v>780204</v>
      </c>
      <c r="K269" s="25">
        <v>27.44</v>
      </c>
    </row>
    <row r="270" spans="1:11" ht="63.75" hidden="1" x14ac:dyDescent="0.25">
      <c r="A270" s="20" t="s">
        <v>208</v>
      </c>
      <c r="B270" s="20" t="s">
        <v>203</v>
      </c>
      <c r="C270" s="4" t="s">
        <v>221</v>
      </c>
      <c r="D270" s="20" t="s">
        <v>403</v>
      </c>
      <c r="E270" s="20" t="s">
        <v>472</v>
      </c>
      <c r="F270" s="10">
        <v>202</v>
      </c>
      <c r="G270" s="12" t="s">
        <v>480</v>
      </c>
      <c r="H270" s="12">
        <v>8888</v>
      </c>
      <c r="I270" s="12">
        <v>8888</v>
      </c>
      <c r="J270" s="4">
        <v>780204</v>
      </c>
      <c r="K270" s="25">
        <v>5022.79</v>
      </c>
    </row>
    <row r="271" spans="1:11" ht="63.75" hidden="1" x14ac:dyDescent="0.25">
      <c r="A271" s="20" t="s">
        <v>208</v>
      </c>
      <c r="B271" s="20" t="s">
        <v>203</v>
      </c>
      <c r="C271" s="4" t="s">
        <v>221</v>
      </c>
      <c r="D271" s="20" t="s">
        <v>404</v>
      </c>
      <c r="E271" s="20" t="s">
        <v>450</v>
      </c>
      <c r="F271" s="10">
        <v>202</v>
      </c>
      <c r="G271" s="12" t="s">
        <v>480</v>
      </c>
      <c r="H271" s="12">
        <v>8888</v>
      </c>
      <c r="I271" s="12">
        <v>8888</v>
      </c>
      <c r="J271" s="4">
        <v>780204</v>
      </c>
      <c r="K271" s="25">
        <v>25.24</v>
      </c>
    </row>
    <row r="272" spans="1:11" ht="63.75" hidden="1" x14ac:dyDescent="0.25">
      <c r="A272" s="20" t="s">
        <v>208</v>
      </c>
      <c r="B272" s="20" t="s">
        <v>203</v>
      </c>
      <c r="C272" s="4" t="s">
        <v>221</v>
      </c>
      <c r="D272" s="20" t="s">
        <v>411</v>
      </c>
      <c r="E272" s="20" t="s">
        <v>473</v>
      </c>
      <c r="F272" s="10">
        <v>202</v>
      </c>
      <c r="G272" s="12" t="s">
        <v>480</v>
      </c>
      <c r="H272" s="12">
        <v>8888</v>
      </c>
      <c r="I272" s="12">
        <v>8888</v>
      </c>
      <c r="J272" s="4">
        <v>780204</v>
      </c>
      <c r="K272" s="25">
        <v>4903.2</v>
      </c>
    </row>
    <row r="273" spans="1:11" ht="63.75" hidden="1" x14ac:dyDescent="0.25">
      <c r="A273" s="20" t="s">
        <v>208</v>
      </c>
      <c r="B273" s="20" t="s">
        <v>203</v>
      </c>
      <c r="C273" s="4" t="s">
        <v>221</v>
      </c>
      <c r="D273" s="20" t="s">
        <v>412</v>
      </c>
      <c r="E273" s="20" t="s">
        <v>450</v>
      </c>
      <c r="F273" s="10">
        <v>202</v>
      </c>
      <c r="G273" s="12" t="s">
        <v>480</v>
      </c>
      <c r="H273" s="12">
        <v>8888</v>
      </c>
      <c r="I273" s="12">
        <v>8888</v>
      </c>
      <c r="J273" s="4">
        <v>780204</v>
      </c>
      <c r="K273" s="25">
        <v>24.64</v>
      </c>
    </row>
    <row r="274" spans="1:11" ht="63.75" hidden="1" x14ac:dyDescent="0.25">
      <c r="A274" s="20" t="s">
        <v>208</v>
      </c>
      <c r="B274" s="20" t="s">
        <v>203</v>
      </c>
      <c r="C274" s="4" t="s">
        <v>221</v>
      </c>
      <c r="D274" s="20" t="s">
        <v>419</v>
      </c>
      <c r="E274" s="20" t="s">
        <v>474</v>
      </c>
      <c r="F274" s="10">
        <v>202</v>
      </c>
      <c r="G274" s="12" t="s">
        <v>480</v>
      </c>
      <c r="H274" s="12">
        <v>8888</v>
      </c>
      <c r="I274" s="12">
        <v>8888</v>
      </c>
      <c r="J274" s="4">
        <v>780204</v>
      </c>
      <c r="K274" s="25">
        <v>5939.64</v>
      </c>
    </row>
    <row r="275" spans="1:11" ht="63.75" hidden="1" x14ac:dyDescent="0.25">
      <c r="A275" s="20" t="s">
        <v>208</v>
      </c>
      <c r="B275" s="20" t="s">
        <v>203</v>
      </c>
      <c r="C275" s="4" t="s">
        <v>221</v>
      </c>
      <c r="D275" s="20" t="s">
        <v>420</v>
      </c>
      <c r="E275" s="20" t="s">
        <v>450</v>
      </c>
      <c r="F275" s="10">
        <v>202</v>
      </c>
      <c r="G275" s="12" t="s">
        <v>480</v>
      </c>
      <c r="H275" s="12">
        <v>8888</v>
      </c>
      <c r="I275" s="12">
        <v>8888</v>
      </c>
      <c r="J275" s="4">
        <v>780204</v>
      </c>
      <c r="K275" s="25">
        <v>29.85</v>
      </c>
    </row>
    <row r="276" spans="1:11" ht="63.75" hidden="1" x14ac:dyDescent="0.25">
      <c r="A276" s="20" t="s">
        <v>208</v>
      </c>
      <c r="B276" s="20" t="s">
        <v>203</v>
      </c>
      <c r="C276" s="4" t="s">
        <v>221</v>
      </c>
      <c r="D276" s="20" t="s">
        <v>426</v>
      </c>
      <c r="E276" s="20" t="s">
        <v>475</v>
      </c>
      <c r="F276" s="10">
        <v>202</v>
      </c>
      <c r="G276" s="12" t="s">
        <v>480</v>
      </c>
      <c r="H276" s="12">
        <v>8888</v>
      </c>
      <c r="I276" s="12">
        <v>8888</v>
      </c>
      <c r="J276" s="4">
        <v>780204</v>
      </c>
      <c r="K276" s="25">
        <v>5541</v>
      </c>
    </row>
    <row r="277" spans="1:11" ht="63.75" hidden="1" x14ac:dyDescent="0.25">
      <c r="A277" s="20" t="s">
        <v>208</v>
      </c>
      <c r="B277" s="20" t="s">
        <v>203</v>
      </c>
      <c r="C277" s="4" t="s">
        <v>221</v>
      </c>
      <c r="D277" s="20" t="s">
        <v>427</v>
      </c>
      <c r="E277" s="20" t="s">
        <v>450</v>
      </c>
      <c r="F277" s="10">
        <v>202</v>
      </c>
      <c r="G277" s="12" t="s">
        <v>480</v>
      </c>
      <c r="H277" s="12">
        <v>8888</v>
      </c>
      <c r="I277" s="12">
        <v>8888</v>
      </c>
      <c r="J277" s="4">
        <v>780204</v>
      </c>
      <c r="K277" s="25">
        <v>27.84</v>
      </c>
    </row>
    <row r="278" spans="1:11" ht="63.75" hidden="1" x14ac:dyDescent="0.25">
      <c r="A278" s="20" t="s">
        <v>208</v>
      </c>
      <c r="B278" s="20" t="s">
        <v>203</v>
      </c>
      <c r="C278" s="4" t="s">
        <v>221</v>
      </c>
      <c r="D278" s="20" t="s">
        <v>434</v>
      </c>
      <c r="E278" s="20" t="s">
        <v>476</v>
      </c>
      <c r="F278" s="10">
        <v>202</v>
      </c>
      <c r="G278" s="12" t="s">
        <v>480</v>
      </c>
      <c r="H278" s="12">
        <v>8888</v>
      </c>
      <c r="I278" s="12">
        <v>8888</v>
      </c>
      <c r="J278" s="4">
        <v>780204</v>
      </c>
      <c r="K278" s="25">
        <v>4743.74</v>
      </c>
    </row>
    <row r="279" spans="1:11" ht="63.75" hidden="1" x14ac:dyDescent="0.25">
      <c r="A279" s="20" t="s">
        <v>208</v>
      </c>
      <c r="B279" s="20" t="s">
        <v>203</v>
      </c>
      <c r="C279" s="4" t="s">
        <v>221</v>
      </c>
      <c r="D279" s="20" t="s">
        <v>435</v>
      </c>
      <c r="E279" s="20" t="s">
        <v>450</v>
      </c>
      <c r="F279" s="10">
        <v>202</v>
      </c>
      <c r="G279" s="12" t="s">
        <v>480</v>
      </c>
      <c r="H279" s="12">
        <v>8888</v>
      </c>
      <c r="I279" s="12">
        <v>8888</v>
      </c>
      <c r="J279" s="4">
        <v>780204</v>
      </c>
      <c r="K279" s="25">
        <v>23.84</v>
      </c>
    </row>
    <row r="280" spans="1:11" ht="63.75" hidden="1" x14ac:dyDescent="0.25">
      <c r="A280" s="20" t="s">
        <v>208</v>
      </c>
      <c r="B280" s="20" t="s">
        <v>203</v>
      </c>
      <c r="C280" s="4" t="s">
        <v>483</v>
      </c>
      <c r="D280" s="20" t="s">
        <v>436</v>
      </c>
      <c r="E280" s="20" t="s">
        <v>477</v>
      </c>
      <c r="F280" s="10">
        <v>202</v>
      </c>
      <c r="G280" s="12" t="s">
        <v>480</v>
      </c>
      <c r="H280" s="12">
        <v>8888</v>
      </c>
      <c r="I280" s="12">
        <v>8888</v>
      </c>
      <c r="J280" s="4">
        <v>780204</v>
      </c>
      <c r="K280" s="25">
        <v>45000</v>
      </c>
    </row>
    <row r="281" spans="1:11" ht="63.75" hidden="1" x14ac:dyDescent="0.25">
      <c r="A281" s="20" t="s">
        <v>208</v>
      </c>
      <c r="B281" s="20" t="s">
        <v>203</v>
      </c>
      <c r="C281" s="4" t="s">
        <v>483</v>
      </c>
      <c r="D281" s="20" t="s">
        <v>437</v>
      </c>
      <c r="E281" s="20" t="s">
        <v>450</v>
      </c>
      <c r="F281" s="10">
        <v>202</v>
      </c>
      <c r="G281" s="12" t="s">
        <v>480</v>
      </c>
      <c r="H281" s="12">
        <v>8888</v>
      </c>
      <c r="I281" s="12">
        <v>8888</v>
      </c>
      <c r="J281" s="4">
        <v>780204</v>
      </c>
      <c r="K281" s="25">
        <v>226.13</v>
      </c>
    </row>
    <row r="282" spans="1:11" ht="51" hidden="1" x14ac:dyDescent="0.25">
      <c r="A282" s="20"/>
      <c r="B282" s="20" t="s">
        <v>105</v>
      </c>
      <c r="C282" s="4" t="s">
        <v>445</v>
      </c>
      <c r="D282" s="20" t="s">
        <v>446</v>
      </c>
      <c r="E282" s="20" t="s">
        <v>479</v>
      </c>
      <c r="F282" s="10">
        <v>202</v>
      </c>
      <c r="G282" s="12" t="s">
        <v>481</v>
      </c>
      <c r="H282" s="12">
        <v>8888</v>
      </c>
      <c r="I282" s="12">
        <v>8888</v>
      </c>
      <c r="J282" s="4">
        <v>780204</v>
      </c>
      <c r="K282" s="25">
        <v>913116.75</v>
      </c>
    </row>
    <row r="283" spans="1:11" ht="51" hidden="1" x14ac:dyDescent="0.25">
      <c r="A283" s="4"/>
      <c r="B283" s="4" t="s">
        <v>105</v>
      </c>
      <c r="C283" s="4" t="s">
        <v>445</v>
      </c>
      <c r="D283" s="4" t="s">
        <v>446</v>
      </c>
      <c r="E283" s="4" t="s">
        <v>479</v>
      </c>
      <c r="F283" s="10">
        <v>202</v>
      </c>
      <c r="G283" s="12" t="s">
        <v>481</v>
      </c>
      <c r="H283" s="12">
        <v>8888</v>
      </c>
      <c r="I283" s="12">
        <v>8888</v>
      </c>
      <c r="J283" s="4">
        <v>780204</v>
      </c>
      <c r="K283" s="16">
        <v>165099.75</v>
      </c>
    </row>
    <row r="284" spans="1:11" hidden="1" x14ac:dyDescent="0.25">
      <c r="K284" s="72">
        <f>SUM(K2:K283)</f>
        <v>4199992.99</v>
      </c>
    </row>
    <row r="286" spans="1:11" x14ac:dyDescent="0.25">
      <c r="K286" s="73"/>
    </row>
    <row r="287" spans="1:11" x14ac:dyDescent="0.25">
      <c r="K287" s="72"/>
    </row>
    <row r="288" spans="1:11" x14ac:dyDescent="0.25">
      <c r="K288" s="75"/>
    </row>
  </sheetData>
  <autoFilter ref="B1:K284" xr:uid="{8AB3C62C-4F63-4E0D-80C6-2E97DFCE73D2}">
    <filterColumn colId="1">
      <filters>
        <filter val="1.4 Seleccionar el equipo técnico"/>
      </filters>
    </filterColumn>
    <filterColumn colId="3">
      <filters>
        <filter val="Federación Ecuatoriana de Canotaje _x000a_RUC: 0992274115001"/>
      </filters>
    </filterColumn>
  </autoFilter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AF4B0-F880-4409-B9AE-88E490321D4F}">
  <dimension ref="A1:I4"/>
  <sheetViews>
    <sheetView workbookViewId="0">
      <selection activeCell="J4" sqref="J4"/>
    </sheetView>
  </sheetViews>
  <sheetFormatPr baseColWidth="10" defaultRowHeight="15" x14ac:dyDescent="0.25"/>
  <cols>
    <col min="3" max="3" width="21.140625" customWidth="1"/>
  </cols>
  <sheetData>
    <row r="1" spans="1:9" ht="51" x14ac:dyDescent="0.25">
      <c r="A1" s="3" t="s">
        <v>2</v>
      </c>
      <c r="B1" s="5" t="s">
        <v>179</v>
      </c>
      <c r="C1" s="5" t="s">
        <v>4</v>
      </c>
      <c r="D1" s="7" t="s">
        <v>76</v>
      </c>
      <c r="E1" s="9" t="s">
        <v>77</v>
      </c>
      <c r="F1" s="9" t="s">
        <v>74</v>
      </c>
      <c r="G1" s="9" t="s">
        <v>75</v>
      </c>
      <c r="H1" s="13" t="s">
        <v>8</v>
      </c>
      <c r="I1" s="79" t="s">
        <v>200</v>
      </c>
    </row>
    <row r="2" spans="1:9" ht="39.950000000000003" customHeight="1" x14ac:dyDescent="0.25">
      <c r="A2" s="101" t="s">
        <v>150</v>
      </c>
      <c r="B2" s="101" t="s">
        <v>197</v>
      </c>
      <c r="C2" s="4" t="s">
        <v>154</v>
      </c>
      <c r="D2" s="10">
        <v>202</v>
      </c>
      <c r="E2" s="12">
        <v>1701</v>
      </c>
      <c r="F2" s="12">
        <v>8888</v>
      </c>
      <c r="G2" s="12">
        <v>8888</v>
      </c>
      <c r="H2" s="4">
        <v>730606</v>
      </c>
      <c r="I2" s="16">
        <v>205260</v>
      </c>
    </row>
    <row r="3" spans="1:9" ht="39.950000000000003" customHeight="1" x14ac:dyDescent="0.25">
      <c r="A3" s="102"/>
      <c r="B3" s="102"/>
      <c r="C3" s="4" t="s">
        <v>486</v>
      </c>
      <c r="D3" s="10">
        <v>202</v>
      </c>
      <c r="E3" s="12">
        <v>1701</v>
      </c>
      <c r="F3" s="12">
        <v>8888</v>
      </c>
      <c r="G3" s="12">
        <v>8888</v>
      </c>
      <c r="H3" s="4">
        <v>730606</v>
      </c>
      <c r="I3" s="16">
        <v>14120</v>
      </c>
    </row>
    <row r="4" spans="1:9" ht="39.950000000000003" customHeight="1" x14ac:dyDescent="0.25">
      <c r="A4" s="103"/>
      <c r="B4" s="103"/>
      <c r="C4" s="4" t="s">
        <v>487</v>
      </c>
      <c r="D4" s="10">
        <v>202</v>
      </c>
      <c r="E4" s="12">
        <v>1701</v>
      </c>
      <c r="F4" s="12">
        <v>8888</v>
      </c>
      <c r="G4" s="12">
        <v>8888</v>
      </c>
      <c r="H4" s="4">
        <v>730606</v>
      </c>
      <c r="I4" s="16">
        <v>8170</v>
      </c>
    </row>
  </sheetData>
  <mergeCells count="2">
    <mergeCell ref="A2:A4"/>
    <mergeCell ref="B2:B4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B3C74-09F4-473A-9EBD-9D9F78AB7C7E}">
  <dimension ref="A1:M2"/>
  <sheetViews>
    <sheetView workbookViewId="0">
      <selection activeCell="H9" sqref="H9"/>
    </sheetView>
  </sheetViews>
  <sheetFormatPr baseColWidth="10" defaultRowHeight="15" x14ac:dyDescent="0.25"/>
  <cols>
    <col min="5" max="5" width="11.42578125" style="41"/>
    <col min="6" max="6" width="12.140625" style="41" bestFit="1" customWidth="1"/>
  </cols>
  <sheetData>
    <row r="1" spans="1:13" s="54" customFormat="1" ht="54" x14ac:dyDescent="0.15">
      <c r="A1" s="42" t="s">
        <v>2</v>
      </c>
      <c r="B1" s="42" t="s">
        <v>179</v>
      </c>
      <c r="C1" s="43" t="s">
        <v>3</v>
      </c>
      <c r="D1" s="43" t="s">
        <v>4</v>
      </c>
      <c r="E1" s="52" t="s">
        <v>5</v>
      </c>
      <c r="F1" s="53" t="s">
        <v>80</v>
      </c>
      <c r="G1" s="44" t="s">
        <v>199</v>
      </c>
      <c r="H1" s="45" t="s">
        <v>77</v>
      </c>
      <c r="I1" s="45" t="s">
        <v>74</v>
      </c>
      <c r="J1" s="45" t="s">
        <v>75</v>
      </c>
      <c r="K1" s="44" t="s">
        <v>8</v>
      </c>
      <c r="L1" s="44" t="s">
        <v>9</v>
      </c>
      <c r="M1" s="46" t="s">
        <v>200</v>
      </c>
    </row>
    <row r="2" spans="1:13" s="54" customFormat="1" ht="81" x14ac:dyDescent="0.15">
      <c r="A2" s="47" t="s">
        <v>105</v>
      </c>
      <c r="B2" s="47" t="s">
        <v>201</v>
      </c>
      <c r="C2" s="48" t="s">
        <v>177</v>
      </c>
      <c r="D2" s="47" t="s">
        <v>110</v>
      </c>
      <c r="E2" s="55" t="s">
        <v>198</v>
      </c>
      <c r="F2" s="56">
        <v>1791827929001</v>
      </c>
      <c r="G2" s="47">
        <v>202</v>
      </c>
      <c r="H2" s="49">
        <v>1701</v>
      </c>
      <c r="I2" s="49">
        <v>8888</v>
      </c>
      <c r="J2" s="49">
        <v>8888</v>
      </c>
      <c r="K2" s="50">
        <v>780204</v>
      </c>
      <c r="L2" s="50" t="s">
        <v>53</v>
      </c>
      <c r="M2" s="51">
        <v>310000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Ítems Presupuestarios</vt:lpstr>
      <vt:lpstr>POA INVERSIÓN 2022</vt:lpstr>
      <vt:lpstr>Certificación POA 78</vt:lpstr>
      <vt:lpstr>Certificación POA 73</vt:lpstr>
      <vt:lpstr>C.POA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BOATINES</dc:creator>
  <cp:lastModifiedBy>Gabriela Garzon</cp:lastModifiedBy>
  <cp:lastPrinted>2022-03-04T16:09:06Z</cp:lastPrinted>
  <dcterms:created xsi:type="dcterms:W3CDTF">2020-05-04T13:59:27Z</dcterms:created>
  <dcterms:modified xsi:type="dcterms:W3CDTF">2022-03-11T15:06:41Z</dcterms:modified>
</cp:coreProperties>
</file>